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U:\LABO\OSM\OSM INSTALLATION\MEETINGS\OSM-IN(34)_Ljubljana_06-2024\FILES OSM-IN\"/>
    </mc:Choice>
  </mc:AlternateContent>
  <xr:revisionPtr revIDLastSave="0" documentId="13_ncr:1_{E26FC517-CF22-4C0C-84DD-6E29743AE9AB}" xr6:coauthVersionLast="47" xr6:coauthVersionMax="47" xr10:uidLastSave="{00000000-0000-0000-0000-000000000000}"/>
  <bookViews>
    <workbookView xWindow="135" yWindow="0" windowWidth="28020" windowHeight="20910" xr2:uid="{00000000-000D-0000-FFFF-FFFF00000000}"/>
  </bookViews>
  <sheets>
    <sheet name="DSH OSM-IN CTL INF" sheetId="2" r:id="rId1"/>
    <sheet name="LEGEND" sheetId="4" r:id="rId2"/>
    <sheet name="Survey of OSM-IN meetings" sheetId="3" r:id="rId3"/>
  </sheets>
  <definedNames>
    <definedName name="_xlnm._FilterDatabase" localSheetId="0" hidden="1">'DSH OSM-IN CTL INF'!$A$2:$DQ$623</definedName>
    <definedName name="_xlnm._FilterDatabase" localSheetId="2" hidden="1">'Survey of OSM-IN meetings'!$A$1:$F$1</definedName>
    <definedName name="_xlnm.Print_Area" localSheetId="0">'DSH OSM-IN CTL INF'!$A$1:$N$371</definedName>
    <definedName name="_xlnm.Print_Titles" localSheetId="0">'DSH OSM-IN CTL INF'!$2:$2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" i="2" l="1"/>
  <c r="A200" i="2"/>
  <c r="D373" i="2" l="1"/>
  <c r="C373" i="2"/>
  <c r="A373" i="2"/>
  <c r="D372" i="2"/>
  <c r="C372" i="2"/>
  <c r="C229" i="2"/>
  <c r="C265" i="2"/>
  <c r="C135" i="2"/>
  <c r="C132" i="2"/>
  <c r="C131" i="2"/>
  <c r="C142" i="2"/>
  <c r="C141" i="2"/>
  <c r="C148" i="2"/>
  <c r="C147" i="2"/>
  <c r="C40" i="2"/>
  <c r="C39" i="2"/>
  <c r="C42" i="2"/>
  <c r="C38" i="2"/>
  <c r="A371" i="2"/>
  <c r="A370" i="2"/>
  <c r="A213" i="2"/>
  <c r="D371" i="2"/>
  <c r="C371" i="2"/>
  <c r="C370" i="2"/>
  <c r="C213" i="2"/>
  <c r="D370" i="2"/>
  <c r="D213" i="2"/>
  <c r="C99" i="2"/>
  <c r="C158" i="2"/>
  <c r="D4" i="2"/>
  <c r="D265" i="2"/>
  <c r="D135" i="2"/>
  <c r="D132" i="2"/>
  <c r="D131" i="2"/>
  <c r="D142" i="2"/>
  <c r="D141" i="2"/>
  <c r="D148" i="2"/>
  <c r="D147" i="2"/>
  <c r="D40" i="2"/>
  <c r="D39" i="2"/>
  <c r="D42" i="2"/>
  <c r="D38" i="2"/>
  <c r="D356" i="2"/>
  <c r="D201" i="2"/>
  <c r="D355" i="2"/>
  <c r="D354" i="2"/>
  <c r="D357" i="2"/>
  <c r="D353" i="2"/>
  <c r="D199" i="2"/>
  <c r="D352" i="2"/>
  <c r="D188" i="2"/>
  <c r="D187" i="2"/>
  <c r="D186" i="2"/>
  <c r="D185" i="2"/>
  <c r="D174" i="2"/>
  <c r="D173" i="2"/>
  <c r="D172" i="2"/>
  <c r="D168" i="2"/>
  <c r="D167" i="2"/>
  <c r="D160" i="2"/>
  <c r="D158" i="2"/>
  <c r="D198" i="2"/>
  <c r="D194" i="2"/>
  <c r="D351" i="2"/>
  <c r="D350" i="2"/>
  <c r="D275" i="2"/>
  <c r="D278" i="2"/>
  <c r="D266" i="2"/>
  <c r="D255" i="2"/>
  <c r="D254" i="2"/>
  <c r="D253" i="2"/>
  <c r="D252" i="2"/>
  <c r="D365" i="2"/>
  <c r="D364" i="2"/>
  <c r="D251" i="2"/>
  <c r="D248" i="2"/>
  <c r="D247" i="2"/>
  <c r="D243" i="2"/>
  <c r="D363" i="2"/>
  <c r="D362" i="2"/>
  <c r="D361" i="2"/>
  <c r="D360" i="2"/>
  <c r="D359" i="2"/>
  <c r="D358" i="2"/>
  <c r="D240" i="2"/>
  <c r="D155" i="2"/>
  <c r="D107" i="2"/>
  <c r="D106" i="2"/>
  <c r="D104" i="2"/>
  <c r="D100" i="2"/>
  <c r="D98" i="2"/>
  <c r="D99" i="2"/>
  <c r="D96" i="2"/>
  <c r="D94" i="2"/>
  <c r="D92" i="2"/>
  <c r="D91" i="2"/>
  <c r="D90" i="2"/>
  <c r="D89" i="2"/>
  <c r="D6" i="2"/>
  <c r="D37" i="2"/>
  <c r="D13" i="2"/>
  <c r="D9" i="2"/>
  <c r="D8" i="2"/>
  <c r="D7" i="2"/>
  <c r="D239" i="2"/>
  <c r="D229" i="2"/>
  <c r="D230" i="2"/>
  <c r="D234" i="2"/>
  <c r="D232" i="2"/>
  <c r="D231" i="2"/>
  <c r="D226" i="2"/>
  <c r="D228" i="2"/>
  <c r="D227" i="2"/>
  <c r="D225" i="2"/>
  <c r="D222" i="2"/>
  <c r="D223" i="2"/>
  <c r="D221" i="2"/>
  <c r="D217" i="2"/>
  <c r="D216" i="2"/>
  <c r="D215" i="2"/>
  <c r="D214" i="2"/>
  <c r="D5" i="2"/>
  <c r="D212" i="2"/>
  <c r="D206" i="2"/>
  <c r="D204" i="2"/>
  <c r="D202" i="2"/>
  <c r="D203" i="2"/>
  <c r="D369" i="2"/>
  <c r="C356" i="2"/>
  <c r="C198" i="2"/>
  <c r="C194" i="2"/>
  <c r="C351" i="2"/>
  <c r="C350" i="2"/>
  <c r="C275" i="2"/>
  <c r="C278" i="2"/>
  <c r="C266" i="2"/>
  <c r="C255" i="2"/>
  <c r="C254" i="2"/>
  <c r="C253" i="2"/>
  <c r="C252" i="2"/>
  <c r="C251" i="2"/>
  <c r="C248" i="2"/>
  <c r="C247" i="2"/>
  <c r="C243" i="2"/>
  <c r="C363" i="2"/>
  <c r="C358" i="2"/>
  <c r="C240" i="2"/>
  <c r="C155" i="2"/>
  <c r="C107" i="2"/>
  <c r="C106" i="2"/>
  <c r="C104" i="2"/>
  <c r="C100" i="2"/>
  <c r="C98" i="2"/>
  <c r="C96" i="2"/>
  <c r="C94" i="2"/>
  <c r="C92" i="2"/>
  <c r="C91" i="2"/>
  <c r="C90" i="2"/>
  <c r="C89" i="2"/>
  <c r="C6" i="2"/>
  <c r="C37" i="2"/>
  <c r="C13" i="2"/>
  <c r="C9" i="2"/>
  <c r="C8" i="2"/>
  <c r="C7" i="2"/>
  <c r="C239" i="2"/>
  <c r="C230" i="2"/>
  <c r="C234" i="2"/>
  <c r="C231" i="2"/>
  <c r="C226" i="2"/>
  <c r="C228" i="2"/>
  <c r="C227" i="2"/>
  <c r="C225" i="2"/>
  <c r="C222" i="2"/>
  <c r="C223" i="2"/>
  <c r="C221" i="2"/>
  <c r="C217" i="2"/>
  <c r="C216" i="2"/>
  <c r="C215" i="2"/>
  <c r="C214" i="2"/>
  <c r="C5" i="2"/>
  <c r="C212" i="2"/>
  <c r="C206" i="2"/>
  <c r="C204" i="2"/>
  <c r="C202" i="2"/>
  <c r="C203" i="2"/>
  <c r="Q4" i="2"/>
  <c r="P2" i="2"/>
  <c r="R157" i="2"/>
  <c r="S221" i="2"/>
  <c r="S217" i="2"/>
  <c r="S216" i="2"/>
  <c r="S215" i="2"/>
  <c r="S214" i="2"/>
  <c r="S212" i="2"/>
  <c r="S206" i="2"/>
  <c r="S202" i="2"/>
  <c r="S203" i="2"/>
  <c r="S5" i="2"/>
  <c r="R232" i="2"/>
  <c r="R84" i="2"/>
  <c r="R85" i="2"/>
  <c r="R86" i="2"/>
  <c r="R87" i="2"/>
  <c r="R88" i="2"/>
  <c r="A372" i="2"/>
  <c r="A4" i="2"/>
  <c r="A265" i="2"/>
  <c r="A135" i="2"/>
  <c r="A132" i="2"/>
  <c r="A131" i="2"/>
  <c r="A142" i="2"/>
  <c r="A141" i="2"/>
  <c r="A148" i="2"/>
  <c r="A147" i="2"/>
  <c r="A40" i="2"/>
  <c r="A39" i="2"/>
  <c r="A42" i="2"/>
  <c r="A38" i="2"/>
  <c r="A364" i="2"/>
  <c r="A365" i="2"/>
  <c r="A368" i="2"/>
  <c r="A363" i="2"/>
  <c r="A306" i="2"/>
  <c r="A362" i="2"/>
  <c r="A361" i="2"/>
  <c r="A360" i="2"/>
  <c r="A157" i="2"/>
  <c r="A359" i="2"/>
  <c r="A358" i="2"/>
  <c r="A356" i="2"/>
  <c r="A355" i="2"/>
  <c r="A354" i="2"/>
  <c r="A353" i="2"/>
  <c r="A352" i="2"/>
  <c r="A351" i="2"/>
  <c r="A350" i="2"/>
  <c r="A275" i="2"/>
  <c r="A278" i="2"/>
  <c r="A266" i="2"/>
  <c r="A255" i="2"/>
  <c r="A254" i="2"/>
  <c r="A253" i="2"/>
  <c r="A369" i="2"/>
  <c r="A154" i="2"/>
  <c r="A252" i="2"/>
  <c r="A251" i="2"/>
  <c r="A248" i="2"/>
  <c r="A247" i="2"/>
  <c r="A243" i="2"/>
  <c r="A240" i="2"/>
  <c r="A239" i="2"/>
  <c r="A229" i="2"/>
  <c r="A230" i="2"/>
  <c r="A234" i="2"/>
  <c r="A232" i="2"/>
  <c r="A152" i="2"/>
  <c r="A151" i="2"/>
  <c r="A150" i="2"/>
  <c r="A149" i="2"/>
  <c r="A140" i="2"/>
  <c r="A139" i="2"/>
  <c r="A231" i="2"/>
  <c r="A226" i="2"/>
  <c r="A228" i="2"/>
  <c r="A227" i="2"/>
  <c r="A225" i="2"/>
  <c r="A222" i="2"/>
  <c r="A223" i="2"/>
  <c r="A221" i="2"/>
  <c r="A217" i="2"/>
  <c r="A216" i="2"/>
  <c r="A215" i="2"/>
  <c r="A138" i="2"/>
  <c r="A214" i="2"/>
  <c r="A137" i="2"/>
  <c r="A136" i="2"/>
  <c r="A264" i="2"/>
  <c r="A105" i="2"/>
  <c r="A212" i="2"/>
  <c r="A103" i="2"/>
  <c r="A206" i="2"/>
  <c r="A204" i="2"/>
  <c r="A202" i="2"/>
  <c r="A203" i="2"/>
  <c r="A201" i="2"/>
  <c r="A357" i="2"/>
  <c r="A199" i="2"/>
  <c r="A102" i="2"/>
  <c r="A101" i="2"/>
  <c r="A97" i="2"/>
  <c r="A95" i="2"/>
  <c r="A93" i="2"/>
  <c r="A198" i="2"/>
  <c r="A88" i="2"/>
  <c r="A194" i="2"/>
  <c r="A188" i="2"/>
  <c r="A187" i="2"/>
  <c r="A186" i="2"/>
  <c r="A87" i="2"/>
  <c r="A185" i="2"/>
  <c r="A174" i="2"/>
  <c r="A86" i="2"/>
  <c r="A85" i="2"/>
  <c r="A84" i="2"/>
  <c r="A173" i="2"/>
  <c r="A172" i="2"/>
  <c r="A168" i="2"/>
  <c r="A167" i="2"/>
  <c r="A160" i="2"/>
  <c r="A158" i="2"/>
  <c r="A155" i="2"/>
  <c r="A107" i="2"/>
  <c r="A106" i="2"/>
  <c r="A104" i="2"/>
  <c r="A100" i="2"/>
  <c r="A98" i="2"/>
  <c r="A99" i="2"/>
  <c r="A96" i="2"/>
  <c r="A94" i="2"/>
  <c r="A92" i="2"/>
  <c r="A91" i="2"/>
  <c r="A90" i="2"/>
  <c r="A89" i="2"/>
  <c r="A6" i="2"/>
  <c r="A37" i="2"/>
  <c r="A13" i="2"/>
  <c r="A9" i="2"/>
  <c r="A8" i="2"/>
  <c r="A7" i="2"/>
  <c r="A5" i="2"/>
  <c r="C157" i="2"/>
  <c r="D157" i="2" s="1"/>
  <c r="C154" i="2"/>
  <c r="D154" i="2" s="1"/>
  <c r="C152" i="2"/>
  <c r="D152" i="2" s="1"/>
  <c r="C151" i="2"/>
  <c r="D151" i="2" s="1"/>
  <c r="C150" i="2"/>
  <c r="D150" i="2" s="1"/>
  <c r="C149" i="2"/>
  <c r="D149" i="2" s="1"/>
  <c r="C140" i="2"/>
  <c r="D140" i="2" s="1"/>
  <c r="C139" i="2"/>
  <c r="D139" i="2" s="1"/>
  <c r="C138" i="2"/>
  <c r="D138" i="2" s="1"/>
  <c r="C137" i="2"/>
  <c r="D137" i="2" s="1"/>
  <c r="C136" i="2"/>
  <c r="D136" i="2" s="1"/>
  <c r="C264" i="2"/>
  <c r="D264" i="2" s="1"/>
  <c r="C105" i="2"/>
  <c r="D105" i="2" s="1"/>
  <c r="C103" i="2"/>
  <c r="D103" i="2" s="1"/>
  <c r="C102" i="2"/>
  <c r="D102" i="2" s="1"/>
  <c r="C101" i="2"/>
  <c r="D101" i="2" s="1"/>
  <c r="C97" i="2"/>
  <c r="D97" i="2" s="1"/>
  <c r="C95" i="2"/>
  <c r="D95" i="2" s="1"/>
  <c r="C93" i="2"/>
  <c r="D93" i="2" s="1"/>
  <c r="C88" i="2"/>
  <c r="D88" i="2" s="1"/>
  <c r="C87" i="2"/>
  <c r="D87" i="2" s="1"/>
  <c r="C86" i="2"/>
  <c r="D86" i="2" s="1"/>
  <c r="C85" i="2"/>
  <c r="D85" i="2" s="1"/>
  <c r="C84" i="2"/>
  <c r="D84" i="2" s="1"/>
  <c r="R154" i="2"/>
  <c r="R152" i="2"/>
  <c r="R151" i="2"/>
  <c r="R150" i="2"/>
  <c r="R149" i="2"/>
  <c r="R140" i="2"/>
  <c r="R139" i="2"/>
  <c r="R138" i="2"/>
  <c r="R137" i="2"/>
  <c r="R136" i="2"/>
  <c r="R264" i="2"/>
  <c r="R105" i="2"/>
  <c r="R103" i="2"/>
  <c r="R102" i="2"/>
  <c r="R101" i="2"/>
  <c r="R97" i="2"/>
  <c r="R95" i="2"/>
  <c r="R93" i="2"/>
  <c r="D306" i="2"/>
  <c r="S157" i="2"/>
  <c r="S154" i="2"/>
  <c r="S152" i="2"/>
  <c r="S151" i="2"/>
  <c r="S150" i="2"/>
  <c r="S149" i="2"/>
  <c r="S140" i="2"/>
  <c r="S139" i="2"/>
  <c r="S138" i="2"/>
  <c r="S137" i="2"/>
  <c r="S136" i="2"/>
  <c r="S264" i="2"/>
  <c r="S105" i="2"/>
  <c r="S103" i="2"/>
  <c r="S102" i="2"/>
  <c r="S101" i="2"/>
  <c r="S97" i="2"/>
  <c r="S95" i="2"/>
  <c r="S93" i="2"/>
  <c r="S88" i="2"/>
  <c r="S87" i="2"/>
  <c r="S86" i="2"/>
  <c r="S85" i="2"/>
  <c r="S84" i="2"/>
  <c r="Q2" i="2" l="1"/>
  <c r="R2" i="2"/>
</calcChain>
</file>

<file path=xl/sharedStrings.xml><?xml version="1.0" encoding="utf-8"?>
<sst xmlns="http://schemas.openxmlformats.org/spreadsheetml/2006/main" count="5113" uniqueCount="1245">
  <si>
    <t>Type of decision</t>
  </si>
  <si>
    <t>N°</t>
  </si>
  <si>
    <t>Link</t>
  </si>
  <si>
    <t>Standard</t>
  </si>
  <si>
    <t>Clause</t>
  </si>
  <si>
    <t>Subject</t>
  </si>
  <si>
    <t>Product category (following IECEE/CTL's tracks)</t>
  </si>
  <si>
    <t>Approved at:</t>
  </si>
  <si>
    <t>Date of issue</t>
  </si>
  <si>
    <t>Date of withdrawal</t>
  </si>
  <si>
    <t>NEW OSM/IN status</t>
  </si>
  <si>
    <t>Scheme</t>
  </si>
  <si>
    <t>Comments OSM-IN</t>
  </si>
  <si>
    <t>Comments</t>
  </si>
  <si>
    <t>rev</t>
  </si>
  <si>
    <t>OSM-IN</t>
  </si>
  <si>
    <t>EN 60384-14</t>
  </si>
  <si>
    <t>General</t>
  </si>
  <si>
    <t>Sampling, if more than one
manufacturing site</t>
  </si>
  <si>
    <t>CAP</t>
  </si>
  <si>
    <t>-</t>
  </si>
  <si>
    <t>May-15</t>
  </si>
  <si>
    <t>IN FORCE</t>
  </si>
  <si>
    <t>Not a testing issue but a certification one; Document is still helpfull.</t>
  </si>
  <si>
    <t>OSM/IN enquiry started 2014-09-11 / ended 2014-10-15</t>
  </si>
  <si>
    <t>Y</t>
  </si>
  <si>
    <t>EN 60730-1:1995</t>
  </si>
  <si>
    <t>10.1.8 (fig. 10 and 11)</t>
  </si>
  <si>
    <t>Dimension “e” on clamping screw terminals</t>
  </si>
  <si>
    <t>CONT</t>
  </si>
  <si>
    <t>18th OSM-IN (2008): Maintained. Decision transferred from EN 60730-1:1991 (see OSM/IN 053).</t>
  </si>
  <si>
    <t>076</t>
  </si>
  <si>
    <t>14.1</t>
  </si>
  <si>
    <t>Maximum temperature in terminals of T-marked controls</t>
  </si>
  <si>
    <t>18th OSM-IN (2008): Maintained. Decision transferred from EN 60730-1:1991 (see OSM/IN 056). Decision also covered by EN 60730-1:1995/A16:1999.</t>
  </si>
  <si>
    <t>078</t>
  </si>
  <si>
    <t>14.5.2 - 17.3.1</t>
  </si>
  <si>
    <t>T-marked independently mounted controls</t>
  </si>
  <si>
    <t>18th OSM-IN (2008): Maintained. Decision transferred from EN 60730-1:1991 (see OSM/IN 058).</t>
  </si>
  <si>
    <t>080</t>
  </si>
  <si>
    <t>19.2.3</t>
  </si>
  <si>
    <t>Suitability of non-metallic material through which contact pressure is transmitted</t>
  </si>
  <si>
    <t>18th OSM-IN (2008): Maintained. Decision transferred from EN 60730-1:1991 (see OSM/IN 061).</t>
  </si>
  <si>
    <t>084</t>
  </si>
  <si>
    <t>2.4.3 - 2.4.5</t>
  </si>
  <si>
    <t>“OFF” Marking on electronic controls</t>
  </si>
  <si>
    <t>18th OSM-IN (2008): Maintained. Decision transferred from EN 60730-1:1991 (see OSM/IN 049).</t>
  </si>
  <si>
    <t>072</t>
  </si>
  <si>
    <t>7</t>
  </si>
  <si>
    <t>Printed leaflet or specification sheet</t>
  </si>
  <si>
    <t>18th OSM-IN (2008): Maintained. Decision transferred from EN 60730-1:1991 (see OSM/IN 052).</t>
  </si>
  <si>
    <t>074</t>
  </si>
  <si>
    <t>Identification of materials of construction</t>
  </si>
  <si>
    <t>18th OSM-IN (2008): Maintained. Decision transferred from EN 60730-1:1991 (see OSM/IN 047).</t>
  </si>
  <si>
    <t>071</t>
  </si>
  <si>
    <t>H23</t>
  </si>
  <si>
    <t>Clarification of the Standard text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</si>
  <si>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04/01/14/09).</t>
    </r>
  </si>
  <si>
    <t>086</t>
  </si>
  <si>
    <t>H26</t>
  </si>
  <si>
    <t>Electronic controls declared as “no protection” according to Table 7.1, Item 58a</t>
  </si>
  <si>
    <t>18th OSM-IN (2008): Maintained. Decision transferred from EN 60730-1:1991 (see OSM/IN 063).</t>
  </si>
  <si>
    <t>087</t>
  </si>
  <si>
    <t>Table 14.1</t>
  </si>
  <si>
    <t>Maximum temperature permitted on Table 14.1 for materials used other than for wires</t>
  </si>
  <si>
    <t>18th OSM-IN (2008): Maintained.</t>
  </si>
  <si>
    <t>079</t>
  </si>
  <si>
    <t>IEC 60947-1:2020</t>
  </si>
  <si>
    <t>7,2,2,1 Table 2</t>
  </si>
  <si>
    <t>Classification of terminal concerning the material composition</t>
  </si>
  <si>
    <t>POW</t>
  </si>
  <si>
    <t>25st OSM/IN (2015)</t>
  </si>
  <si>
    <t>REPLACED BY CTL</t>
  </si>
  <si>
    <t>CCA</t>
  </si>
  <si>
    <t>EN 60730-1:2000</t>
  </si>
  <si>
    <t>N.1</t>
  </si>
  <si>
    <t>Conductive pollution described in clause N.1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</si>
  <si>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08/01/19/11.1).</t>
    </r>
  </si>
  <si>
    <t>138</t>
  </si>
  <si>
    <t>EN 60730-1:2000 + A12:2003 + A1:2004 + A13:2004 + A14:2005 + A15:2007 + A16:2007</t>
  </si>
  <si>
    <t>H.2.7.14, H.11.2.5, Table H.27.1</t>
  </si>
  <si>
    <t>Capacitors used for protective impedance</t>
  </si>
  <si>
    <t>17th OSM/IN (2007)</t>
  </si>
  <si>
    <t>210</t>
  </si>
  <si>
    <t>EN 60730-1:2000 + A12:2003 + A1:2004 + A13:2004 + A14:2005 + A15:2007 + A16:2007 + A2:2008</t>
  </si>
  <si>
    <t>10.1.4, 10.1.5, 19.1, figures 10 to 13</t>
  </si>
  <si>
    <t>Torque applied to terminals mounted on a printed circuit board and what conductor sizes may be specified</t>
  </si>
  <si>
    <t>20th OSM/IN (2010)</t>
  </si>
  <si>
    <t>14</t>
  </si>
  <si>
    <t>Behaviour of a protection device during heating test</t>
  </si>
  <si>
    <t>19th OSM/IN (2009)</t>
  </si>
  <si>
    <t>251</t>
  </si>
  <si>
    <t>20.3.1</t>
  </si>
  <si>
    <t>Type of insulation required for a 230 V supplied LED with its top surface accessible with the test finger</t>
  </si>
  <si>
    <t>Annex ZF</t>
  </si>
  <si>
    <t>Resetting of control after voltage dip test</t>
  </si>
  <si>
    <t>21st OSM/IN (2011)</t>
  </si>
  <si>
    <t>Table H.27.1</t>
  </si>
  <si>
    <t>Application of Table H.27.1 in case of approved capacitors</t>
  </si>
  <si>
    <t>EN 60730-2-10:1995</t>
  </si>
  <si>
    <t>17</t>
  </si>
  <si>
    <t>Motor starting relays test arrangements</t>
  </si>
  <si>
    <t>To be send to IEC TC72 for clarification and validation</t>
  </si>
  <si>
    <t>070</t>
  </si>
  <si>
    <t>EN 60730-2-9:2000 + A1:2003 + A11:2003 + A12:2004 + A2:2005</t>
  </si>
  <si>
    <t>17.16.104</t>
  </si>
  <si>
    <t>Conection of the load to manual reset thermal cut-outs</t>
  </si>
  <si>
    <t>211</t>
  </si>
  <si>
    <t>IEC 60730-1, ed.4</t>
  </si>
  <si>
    <t>7 table 23</t>
  </si>
  <si>
    <t>Creepage distances</t>
  </si>
  <si>
    <t>OSM/IN enquiry started 2014-09-22 / ended 2014-11-22</t>
  </si>
  <si>
    <t>CTL</t>
  </si>
  <si>
    <t>IEC 60730-1:1993 (Ed.2)</t>
  </si>
  <si>
    <t>2.2.9.2</t>
  </si>
  <si>
    <t>Temperature control of cordless kettle</t>
  </si>
  <si>
    <t>43rd CTL (2006)</t>
  </si>
  <si>
    <t>18th OSM-IN (2008): Considered applicable by OSM/IN (we need no OSM/IN decision for the same matter).</t>
  </si>
  <si>
    <t>590</t>
  </si>
  <si>
    <t>IEC 60730-1:1999 (Ed.3)</t>
  </si>
  <si>
    <t>Annex B</t>
  </si>
  <si>
    <t>Rule for creepage across grooves and similar surface discontinuities</t>
  </si>
  <si>
    <t>To be checked if it is still needed for the latest edition of IEC 60664-1 ?</t>
  </si>
  <si>
    <t>IEC 60730-1:1999 (Ed.3) + A1:2003</t>
  </si>
  <si>
    <t>Electronic thermostat (capacitor placed across a reinforced insulation between the line 240 V and SELV circuit)</t>
  </si>
  <si>
    <t>42nd CTL (2005)</t>
  </si>
  <si>
    <t>IEC 60529:2013 (Ed. 2.2)</t>
  </si>
  <si>
    <t>14.2.5 &amp;
14.2.6</t>
  </si>
  <si>
    <t>IPX5 &amp; IPX6 : stream water diameter</t>
  </si>
  <si>
    <t>24st OSM/IN (2014)</t>
  </si>
  <si>
    <t>To be send to ETF 4</t>
  </si>
  <si>
    <t>OSM/IN enquiry started 2014-02-03 / ended 2014-04-03</t>
  </si>
  <si>
    <t>IEC 61810-1(ed. 3)</t>
  </si>
  <si>
    <t>7.1; Data No 5i of table 4</t>
  </si>
  <si>
    <t>587</t>
  </si>
  <si>
    <t>24.1</t>
  </si>
  <si>
    <t>Transformer intended to supply power to a safety extra low voltage circuit (SELV)</t>
  </si>
  <si>
    <t>H.27.1.2, H.27.1.3</t>
  </si>
  <si>
    <t>Supply protection characteristics during abnormal operation</t>
  </si>
  <si>
    <t>confirmed</t>
  </si>
  <si>
    <t>EN 60730-2-3:1992</t>
  </si>
  <si>
    <t>20.101</t>
  </si>
  <si>
    <t>Creepage distances and clearances across micro-interruption</t>
  </si>
  <si>
    <t>WITHDRAWN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</si>
  <si>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01/2-3/11/17.4).</t>
    </r>
  </si>
  <si>
    <t>065</t>
  </si>
  <si>
    <t>EN 60730-2-4:1993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</si>
  <si>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01/2-4/11/17.4).</t>
    </r>
  </si>
  <si>
    <t>066</t>
  </si>
  <si>
    <t>EN 60730-2-7:1991 + A11:1994 + A12:1993 + A1:1997</t>
  </si>
  <si>
    <t>17.2.2 - 17.7.6</t>
  </si>
  <si>
    <t>Over voltage test</t>
  </si>
  <si>
    <r>
      <t xml:space="preserve">18th OSM-IN (2008): Maintained. Decision also covered by </t>
    </r>
    <r>
      <rPr>
        <strike/>
        <sz val="10"/>
        <rFont val="Arial"/>
        <family val="2"/>
      </rPr>
      <t>doc. 72/Sec0072L/INF</t>
    </r>
    <r>
      <rPr>
        <sz val="10"/>
        <rFont val="Arial"/>
        <family val="2"/>
      </rPr>
      <t xml:space="preserve"> EN 60730-2-7/A14:2003 </t>
    </r>
    <r>
      <rPr>
        <strike/>
        <sz val="10"/>
        <rFont val="Arial"/>
        <family val="2"/>
      </rPr>
      <t>(interpretation code 01/2-7/16/16.2).</t>
    </r>
  </si>
  <si>
    <t>067</t>
  </si>
  <si>
    <t>657</t>
  </si>
  <si>
    <t>IEC 60730-1:1999 (Ed.3) + A1:2003 + A2:2007</t>
  </si>
  <si>
    <t>20.2.2</t>
  </si>
  <si>
    <t>Characterizing the pollution degree of the micro-environment within a sealed device that has switching contacts</t>
  </si>
  <si>
    <t>46th CTL (2009)</t>
  </si>
  <si>
    <t>19th OSM-IN (2009): Considered applicable by OSM/IN (we need no OSM/IN decision for the same matter).</t>
  </si>
  <si>
    <t>630</t>
  </si>
  <si>
    <t>H.8.1.10.1</t>
  </si>
  <si>
    <t>Measure of "touch current" passing through protective impedence</t>
  </si>
  <si>
    <t>45th CTL (2008)</t>
  </si>
  <si>
    <t>18th OSM-IN (2008): Wait the approval of PDSH 630 by CTL. Considered applicable by OSM/IN (we need no OSM/IN decision for the same matter).</t>
  </si>
  <si>
    <t>EN 60730-2-8:1995</t>
  </si>
  <si>
    <t>Appendix BB</t>
  </si>
  <si>
    <t>Interpretation of Item 9 of the arrangement for measurement of transient pressure caused by electrovalves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</si>
  <si>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01/2-8/11/17.1).</t>
    </r>
  </si>
  <si>
    <t>068</t>
  </si>
  <si>
    <t>244B</t>
  </si>
  <si>
    <t>IEC 60730-2-8:1992 (Ed.1)</t>
  </si>
  <si>
    <t>Heating test on equipment in operation, when tested in a heating cabinet without specification of air speed</t>
  </si>
  <si>
    <t>36th CTL (1999)</t>
  </si>
  <si>
    <t>IEC 60730-2-9:1992 (Ed.1)</t>
  </si>
  <si>
    <t>11.4.1</t>
  </si>
  <si>
    <t>IEC 60730-2-9:2000 (Ed.2) + A1:2002</t>
  </si>
  <si>
    <t>17.16.108</t>
  </si>
  <si>
    <t>The air speed in the low temperature test cabinet for testing voltage maintained thermal cut-out</t>
  </si>
  <si>
    <t>44th CTL (2007)</t>
  </si>
  <si>
    <t>Test of indelibility of marking (aliphatic solvent)</t>
  </si>
  <si>
    <t>GENERAL</t>
  </si>
  <si>
    <t>22nd OSM/IN (2012)</t>
  </si>
  <si>
    <t>dec-12</t>
  </si>
  <si>
    <t>263</t>
  </si>
  <si>
    <t>14.4</t>
  </si>
  <si>
    <t>Heating test</t>
  </si>
  <si>
    <r>
      <t>18th OSM-IN (2008): Maintained. Decision also covered by doc.</t>
    </r>
    <r>
      <rPr>
        <strike/>
        <sz val="10"/>
        <rFont val="Arial"/>
        <family val="2"/>
      </rPr>
      <t xml:space="preserve"> 72/Sec0072L/INF</t>
    </r>
    <r>
      <rPr>
        <sz val="10"/>
        <rFont val="Arial"/>
        <family val="2"/>
      </rPr>
      <t xml:space="preserve"> CLC/TR 50455:2008 (interpretation code 01/2-10/12/16.5).</t>
    </r>
  </si>
  <si>
    <t>069</t>
  </si>
  <si>
    <t>How to record and
report Test
Measurements</t>
  </si>
  <si>
    <t>To be updated --&gt; ref OD-5014</t>
  </si>
  <si>
    <t>6.2.3 - Table 17.2.1</t>
  </si>
  <si>
    <t>Circuit for declared specific load</t>
  </si>
  <si>
    <r>
      <t xml:space="preserve">18th OSM-IN (2008): Maintained. Decision transferred from EN 60730-1:1991 (see OSM/IN 050). Decision also covered by </t>
    </r>
    <r>
      <rPr>
        <strike/>
        <sz val="10"/>
        <rFont val="Arial"/>
        <family val="2"/>
      </rPr>
      <t>doc. 72/Sec0072L/INF (interpretation code 01/2-7/16/16.2),</t>
    </r>
    <r>
      <rPr>
        <sz val="10"/>
        <rFont val="Arial"/>
        <family val="2"/>
      </rPr>
      <t xml:space="preserve"> EN 60730-1:1995/A18:2003 (d.o.w. 2010-06-01) and EN 60730-2-7:1991/A14:2003 (d.o.w. 2010-06-01).</t>
    </r>
  </si>
  <si>
    <t>073</t>
  </si>
  <si>
    <t>Table 10.1.4</t>
  </si>
  <si>
    <t>Interpretation of the upper limits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</si>
  <si>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01/01/11/21).</t>
    </r>
  </si>
  <si>
    <t>075</t>
  </si>
  <si>
    <t>10.2.4 (fig. 14 and 15)</t>
  </si>
  <si>
    <t>Dimensional requirements for for flat push-on terminals</t>
  </si>
  <si>
    <r>
      <t xml:space="preserve">18th OSM-IN (2008): Maintained. Decision transferred from EN 60730-1:1991 (see OSM/IN 054).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03/01/12/16).</t>
    </r>
  </si>
  <si>
    <t>077</t>
  </si>
  <si>
    <t>14.7.1</t>
  </si>
  <si>
    <t>Current-carrying parts made of copper or brass</t>
  </si>
  <si>
    <t>18th OSM-IN (2008): Maintained. Decision transferred from EN 60730-1:1991 (see OSM/IN 059).</t>
  </si>
  <si>
    <t>081</t>
  </si>
  <si>
    <t>17.2.2</t>
  </si>
  <si>
    <t>Clarification of the interpretation of the standard</t>
  </si>
  <si>
    <t>18th OSM-IN (2008): Maintained. Decision transferred from EN 60730-1:1991 (see OSM/IN 060).</t>
  </si>
  <si>
    <t>082</t>
  </si>
  <si>
    <t>IEC 60831-1 ed.3.0  Definition of number of samples to be inspected for a type test on shunt power capacitors</t>
  </si>
  <si>
    <t>4 – 7 – 9  –  Fig. 2</t>
  </si>
  <si>
    <t>Ball pressure test</t>
  </si>
  <si>
    <t>Jul-15</t>
  </si>
  <si>
    <t>To be checked</t>
  </si>
  <si>
    <t>25th OSM/IN (2015): Adopted by OSM/IN (we need no OSM/IN decision for the same matter).</t>
  </si>
  <si>
    <t>IEC 60884-1:2002 +A1, +A2 Fitness of flexible cable to main plugs and socket-outlet</t>
  </si>
  <si>
    <t>IEC 61643-11 ed.1.0 – 2011 Sample preparation for thermal stability  test</t>
  </si>
  <si>
    <t>Aug-15</t>
  </si>
  <si>
    <t>EN 50075:1990</t>
  </si>
  <si>
    <t>12.1</t>
  </si>
  <si>
    <t>Flexible cords with textile braiding used in non-rewirable products</t>
  </si>
  <si>
    <t>INST</t>
  </si>
  <si>
    <t>23rd OSM/IN (2013)</t>
  </si>
  <si>
    <t>jan-14</t>
  </si>
  <si>
    <t>Update of the relevant editions of the standards need to done by IMQ</t>
  </si>
  <si>
    <t>Glow-wire test</t>
  </si>
  <si>
    <t>020</t>
  </si>
  <si>
    <t>Coil incorporated in 2.5A europlugs</t>
  </si>
  <si>
    <t>22nd and 23rd OSM/IN (2013)</t>
  </si>
  <si>
    <t>dec-13</t>
  </si>
  <si>
    <t>Replaces OSM/IN 202</t>
  </si>
  <si>
    <t>202A</t>
  </si>
  <si>
    <t>EN 60320-1:2001 + A1:2007</t>
  </si>
  <si>
    <t>22.1</t>
  </si>
  <si>
    <t>17.3.1</t>
  </si>
  <si>
    <t>Additional tests for automatic electrical controls with Tmax below 0 ºC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</si>
  <si>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06/01/16/16.2) and EN 60730-1:1995/A18:2003 (d.o.w. 2010-06-01). See OSM/IN 134.</t>
    </r>
  </si>
  <si>
    <t>083</t>
  </si>
  <si>
    <t>9.6 - Standard Sheet C8</t>
  </si>
  <si>
    <t>Protruding wall on appliance inlets according to Standard Sheet C8</t>
  </si>
  <si>
    <t>Replaces OSM/IN P262 dated 2012-04-30</t>
  </si>
  <si>
    <t>Table 20.1 (Note 5)</t>
  </si>
  <si>
    <t>Double-break electrical control definition</t>
  </si>
  <si>
    <t>085</t>
  </si>
  <si>
    <t>IEC 60947-3:2020</t>
  </si>
  <si>
    <t>8.2.5.2</t>
  </si>
  <si>
    <t>Test forces for actuators</t>
  </si>
  <si>
    <t>094</t>
  </si>
  <si>
    <t>EN 61058-1:1992</t>
  </si>
  <si>
    <t>Sample selection for test on homogeneous series of switches</t>
  </si>
  <si>
    <t>18th OSM-IN (2008): Maintained. Ad hoc WG will create a new OSM/IN decision for EN 61058-1:2002 based on the same subject.</t>
  </si>
  <si>
    <t>112B</t>
  </si>
  <si>
    <t>11.1.2.1.4</t>
  </si>
  <si>
    <t>Terminals for prepared copper conductors requiring the use of a special purpose tool</t>
  </si>
  <si>
    <t>118</t>
  </si>
  <si>
    <t>16 - 17</t>
  </si>
  <si>
    <t>Flat quick-connect terminations</t>
  </si>
  <si>
    <t>119</t>
  </si>
  <si>
    <t>EN 60669-1:1999 + A1:2002</t>
  </si>
  <si>
    <t>12.12 - 22</t>
  </si>
  <si>
    <t>Inlet opening of surface-type switches</t>
  </si>
  <si>
    <t>18th OSM/IN (2008)</t>
  </si>
  <si>
    <t>dec-08</t>
  </si>
  <si>
    <t>18th OSM-IN (2008): Transferred from dec. OSM/IN 039, concerning EN 60669-1:1995, based on the same subject.</t>
  </si>
  <si>
    <t>238</t>
  </si>
  <si>
    <t>17.1.2 - 17.2.1.2</t>
  </si>
  <si>
    <t>Test voltage</t>
  </si>
  <si>
    <t>120</t>
  </si>
  <si>
    <t>13.2</t>
  </si>
  <si>
    <t>Correct positioning of conductors</t>
  </si>
  <si>
    <t>18th OSM-IN (2008): Transferred from dec. OSM/IN 040, concerning EN 60669-1:1995, based on the same subject.</t>
  </si>
  <si>
    <t>239</t>
  </si>
  <si>
    <t>18 - 19</t>
  </si>
  <si>
    <t>Simplification of making and breaking capacity and normal operation tests</t>
  </si>
  <si>
    <t>18th OSM-IN (2008): Transferred from dec. OSM/IN 041, concerning EN 60669-1:1995, based on the same subject. 22nd OSM-IN (2012): Added also CTL/DSH 806 which covers the same subject.</t>
  </si>
  <si>
    <t>240</t>
  </si>
  <si>
    <t>18.2</t>
  </si>
  <si>
    <t>Lamps to be used instead of 200 W tungsten filament lamps</t>
  </si>
  <si>
    <t>20.4.1</t>
  </si>
  <si>
    <t>Verification of non-removal of covers, cover plates or actuating members</t>
  </si>
  <si>
    <t>18th OSM-IN (2008): Transferred from dec. OSM/IN 042, concerning EN 60669-1:1995, based on the same subject.</t>
  </si>
  <si>
    <t>241</t>
  </si>
  <si>
    <t>EN 60669-1:1999 + A1:2002 + A2:2008</t>
  </si>
  <si>
    <t>12.3.7</t>
  </si>
  <si>
    <t>Screwless terminals with two clamping units and one unlock lever</t>
  </si>
  <si>
    <t>8,8</t>
  </si>
  <si>
    <t>Pilot lamp</t>
  </si>
  <si>
    <t>26th OSM/IN (2016)</t>
  </si>
  <si>
    <t>Approved during 3rd MCCB Meeting  2017</t>
  </si>
  <si>
    <t>EN 60669-2-1:2002/A1</t>
  </si>
  <si>
    <t>101.1.1.2</t>
  </si>
  <si>
    <t>Abnormal conditions</t>
  </si>
  <si>
    <t>EN 60669-2-1:2004</t>
  </si>
  <si>
    <t>Testing of electronic switches without incorporated fuses/ without incorporated limiting device</t>
  </si>
  <si>
    <t>18th OSM-IN (2008): Transferred from dec. OSM/IN 044, concerning EN 60669-2-1:1996, sub-clause 104.1.1.2, based on the same subject.</t>
  </si>
  <si>
    <t>226</t>
  </si>
  <si>
    <t>17 (Table 102)</t>
  </si>
  <si>
    <t>Temperature rise on cover surfaces of a dimmer switch - Use of standardized boxes for the Temperature rise test</t>
  </si>
  <si>
    <t>215</t>
  </si>
  <si>
    <t>23</t>
  </si>
  <si>
    <t>Electronic switch multi-layer printed wire board creepage and clearance distances</t>
  </si>
  <si>
    <t>216</t>
  </si>
  <si>
    <t>EN 60670-1:2005</t>
  </si>
  <si>
    <t>12.1.2.4</t>
  </si>
  <si>
    <t>Definition of “reverse tapers”</t>
  </si>
  <si>
    <t>233</t>
  </si>
  <si>
    <t>17.2.1.2</t>
  </si>
  <si>
    <t>18th OSM-IN (2008): Maintained (see OSM/IN 60 and 82).</t>
  </si>
  <si>
    <t>121</t>
  </si>
  <si>
    <t>19.2</t>
  </si>
  <si>
    <t>18th OSM-IN (2008): Maintained (see OSM/IN 61 and 84).</t>
  </si>
  <si>
    <t>122</t>
  </si>
  <si>
    <t>11.10.2 - H27.5</t>
  </si>
  <si>
    <t>Verification of the protection against overloading for in-line controls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</si>
  <si>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07/01/17/16.3.1). See OSM/IN 133.</t>
    </r>
  </si>
  <si>
    <t>131</t>
  </si>
  <si>
    <t>11.3.6 - 11.3.8</t>
  </si>
  <si>
    <t>Criteria for obtaining an intermediate position of an actuating member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</si>
  <si>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05/01/15/09.1).</t>
    </r>
  </si>
  <si>
    <t>132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</si>
  <si>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07/01/17/16.3.1). See OSM/IN 131.</t>
    </r>
  </si>
  <si>
    <t>133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</si>
  <si>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06/01/16/16.2). See OSM/IN 083.</t>
    </r>
  </si>
  <si>
    <t>134</t>
  </si>
  <si>
    <t>IS</t>
  </si>
  <si>
    <t>EN 60670-1/IS1</t>
  </si>
  <si>
    <t>12.1.3</t>
  </si>
  <si>
    <t>Verification of the removal and non-removal of the lids, covers or cover-plates whose fixing is not dependent on screws and whose removal is obtained by using a tool and/or a key</t>
  </si>
  <si>
    <t>FprISA submitted to UAP and approved by CENELEC on 2009-04-17</t>
  </si>
  <si>
    <t>15.3</t>
  </si>
  <si>
    <t>Impact test on boxes provided with knock-outs</t>
  </si>
  <si>
    <t>250</t>
  </si>
  <si>
    <t>7 - 15</t>
  </si>
  <si>
    <t>Classification of flush-mounting boxes according to clause 7, Table 1, and consequent applicability of clause 15 “Mechanical tests”</t>
  </si>
  <si>
    <t>9</t>
  </si>
  <si>
    <t>Technical Report on flush-mounting boxes covered by CLC/TC 23BX used by CENELEC members and affiliate member countries (INFORMATIVE)</t>
  </si>
  <si>
    <t>Replaces OSM/IN 257B</t>
  </si>
  <si>
    <t>257C</t>
  </si>
  <si>
    <t>EN 60670-1:2005 + A1:2013</t>
  </si>
  <si>
    <t>7.7, 8.1, 10 - 3th paragraph</t>
  </si>
  <si>
    <t xml:space="preserve">
Marking on boxes and enclosures
</t>
  </si>
  <si>
    <t>27th OSM/IN (2017)</t>
  </si>
  <si>
    <t>Approved during 3rd MCCB Meeting  2018</t>
  </si>
  <si>
    <t>EN 60799:1998</t>
  </si>
  <si>
    <t>CCA-NTRs for cord sets</t>
  </si>
  <si>
    <t>14th and 17th OSM/IN (2007)</t>
  </si>
  <si>
    <t>203</t>
  </si>
  <si>
    <t>EN 60998-1:2004</t>
  </si>
  <si>
    <t>11.5</t>
  </si>
  <si>
    <t>Suitable metals given in the standard – e.g. copper and alloy consisting of 58% or 50% of copper</t>
  </si>
  <si>
    <t>264</t>
  </si>
  <si>
    <t>EN 60998-2-1:2004</t>
  </si>
  <si>
    <t xml:space="preserve">Applicable standards to connecting devices for flexible cords </t>
  </si>
  <si>
    <t>249</t>
  </si>
  <si>
    <t>EN 60998-2-2:2004</t>
  </si>
  <si>
    <t>Accepting of a smaller range of cross-sectional areas</t>
  </si>
  <si>
    <t>18th OSM-IN (2008): Transferred from dec. OSM/IN 206, concerning EN 60998-2-2:1993, sub-clause 10.103, based on the same subject.</t>
  </si>
  <si>
    <t>228</t>
  </si>
  <si>
    <t xml:space="preserve">EN 61008-1:2012                        </t>
  </si>
  <si>
    <t>A.3.3</t>
  </si>
  <si>
    <t>Simplified test procedures</t>
  </si>
  <si>
    <t>EN 61058-1:2002</t>
  </si>
  <si>
    <t>7.1.3.2 - 7.1.3.3 - 16.3.2 (Table 13)</t>
  </si>
  <si>
    <t>T-marking and heating test</t>
  </si>
  <si>
    <t>18th OSM-IN (2008): Transferred from dec. OSM/IN 113, concerning EN 61058-1:1992, sub-clauses 7.1.3.2, 16.3.2 (Table 12), based on the same subject.</t>
  </si>
  <si>
    <t>229</t>
  </si>
  <si>
    <t>2.10.1</t>
  </si>
  <si>
    <t>A cable or cord to an external SELV sensor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</si>
  <si>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09/01/19/12).</t>
    </r>
  </si>
  <si>
    <t>137</t>
  </si>
  <si>
    <t>717</t>
  </si>
  <si>
    <t>IEC 60664-1:2007 (Ed.2)</t>
  </si>
  <si>
    <t>6.2</t>
  </si>
  <si>
    <t>Creepage and clearance determination, groove, recess, corner, bridging of distance X</t>
  </si>
  <si>
    <t>VARIOUS, GENERAL</t>
  </si>
  <si>
    <t>EN 61058-1:2002 + A2:2008</t>
  </si>
  <si>
    <t>13  – 17</t>
  </si>
  <si>
    <t>Rotary switches for “cooking range” (Endurance test)</t>
  </si>
  <si>
    <t>243</t>
  </si>
  <si>
    <t>7 – 8 – 17</t>
  </si>
  <si>
    <t>Rotary switches for “cooking range” (Classification and endurance test specifications)</t>
  </si>
  <si>
    <t>Replaces OSM/IN 242</t>
  </si>
  <si>
    <t>242A</t>
  </si>
  <si>
    <t>EN 61058-2-1:2011</t>
  </si>
  <si>
    <t>12.3.108</t>
  </si>
  <si>
    <t>EN 61242:1997 + A1:2008</t>
  </si>
  <si>
    <t>3.13 - 12.11.1</t>
  </si>
  <si>
    <t>Trip-free mechanism of cut-outs in cable-reels</t>
  </si>
  <si>
    <t>OSM/IN enquiry as DRAFT OSM/IN 264</t>
  </si>
  <si>
    <t>EN 61386-21:2004</t>
  </si>
  <si>
    <t>Testing programme for a range of conduit sizes</t>
  </si>
  <si>
    <t>18th OSM-IN (2008): Transferred from dec. OSM/IN 022, concerning EN 50086-2-1:1995, based on the same subject.</t>
  </si>
  <si>
    <t>227</t>
  </si>
  <si>
    <t>Certification procedure for conduits and conduit fittings</t>
  </si>
  <si>
    <t>18th OSM-IN (2008): Transferred from dec. OSM/IN 021, concerning EN 50086-2-1:1995, EN 50086-2-2:1995, EN 50086-2-3:1995 and EN 50086-2-4:1994, based on the same subject.</t>
  </si>
  <si>
    <t>237</t>
  </si>
  <si>
    <t>EN 61386-22:2004</t>
  </si>
  <si>
    <t>EN 61386-23:2004</t>
  </si>
  <si>
    <t>EN 60730-2-9:2002</t>
  </si>
  <si>
    <t>17.7.3</t>
  </si>
  <si>
    <t>Control declared as sensing element</t>
  </si>
  <si>
    <t>Clarification of the document is needed befor to send to ETF4</t>
  </si>
  <si>
    <t>139</t>
  </si>
  <si>
    <t>IEC 60799:1998 (Ed.2)</t>
  </si>
  <si>
    <t>CB Test Certificates for Cord sets</t>
  </si>
  <si>
    <t>40th CTL (2003)</t>
  </si>
  <si>
    <t>18th OSM-IN (2008): Converted into OSM/IN 203.</t>
  </si>
  <si>
    <t>IEC 60884-1:1994 (Ed.2)</t>
  </si>
  <si>
    <t>Scope</t>
  </si>
  <si>
    <t>Certification of a plug-in surge protector within the CB Scheme</t>
  </si>
  <si>
    <t>38th CTL (2001)</t>
  </si>
  <si>
    <t>18th OSM-IN (2008): Converted into OSM/IN 204.</t>
  </si>
  <si>
    <t>IEC 60998-1/IS01</t>
  </si>
  <si>
    <t>IEC 60998-1:2002</t>
  </si>
  <si>
    <t>18</t>
  </si>
  <si>
    <t>Interpretation of Clause 18</t>
  </si>
  <si>
    <t>Seoul meeting of IEC/SC 23F, October 2004</t>
  </si>
  <si>
    <t>IEC 61058-1:2000 (Ed.3)</t>
  </si>
  <si>
    <t>21.1.5</t>
  </si>
  <si>
    <t>New glow wire test requirements (650 °C) for parts close to contacts</t>
  </si>
  <si>
    <t>IEC/EN 60309-2:1999</t>
  </si>
  <si>
    <t>12.3</t>
  </si>
  <si>
    <t>Measuring of height of retaining means for IP44 socket-outlets and connectors</t>
  </si>
  <si>
    <t>201</t>
  </si>
  <si>
    <t>EN 60898-1 A13</t>
  </si>
  <si>
    <t>9,7,2</t>
  </si>
  <si>
    <t>Where to apply the metal foil on the outer surface of the housing of the circuit breaker for the dielectric test</t>
  </si>
  <si>
    <t>PROT</t>
  </si>
  <si>
    <t>EN 60898-1/IS3</t>
  </si>
  <si>
    <t>EN 60898-1:2003</t>
  </si>
  <si>
    <t>9.10.2.1</t>
  </si>
  <si>
    <t>Tripping characteristic</t>
  </si>
  <si>
    <t>CENELEC TC23E, 2007-05-07</t>
  </si>
  <si>
    <t>EN 60730-2-14:1997</t>
  </si>
  <si>
    <t>2.7.5</t>
  </si>
  <si>
    <t>Symbol for class II construction</t>
  </si>
  <si>
    <r>
      <t xml:space="preserve">18th OSM-IN (2008): Maintained. Decision also covered by doc. </t>
    </r>
    <r>
      <rPr>
        <strike/>
        <sz val="10"/>
        <rFont val="Arial"/>
        <family val="2"/>
      </rPr>
      <t>72/Sec0072L/INF</t>
    </r>
    <r>
      <rPr>
        <sz val="10"/>
        <rFont val="Arial"/>
        <family val="2"/>
      </rPr>
      <t xml:space="preserve"> CLC/TR 50455:2008 (interpretation code 01/2-14/18/12).</t>
    </r>
  </si>
  <si>
    <t>140</t>
  </si>
  <si>
    <t>24</t>
  </si>
  <si>
    <t>Resistance to insulation material to abnormal heat and to fire</t>
  </si>
  <si>
    <t>Replaced by CTL PDSH 2165. New Enquiry will be submitted by IMQ</t>
  </si>
  <si>
    <t>209</t>
  </si>
  <si>
    <t>EN 60898-1/IS4</t>
  </si>
  <si>
    <t>9.10.2.1 and 9.10.2.2</t>
  </si>
  <si>
    <t>Tripping characteristics</t>
  </si>
  <si>
    <t>EN 60898-1/IS1</t>
  </si>
  <si>
    <t>9.5 and 8.1.5.2</t>
  </si>
  <si>
    <t>Tests of realibility of screw-type terminals for external copper conductors</t>
  </si>
  <si>
    <t>IEC 60730-1:2011</t>
  </si>
  <si>
    <t>9,11,2  -&gt; 24.1, H.11.2.5,
Table H.21</t>
  </si>
  <si>
    <t>Cross section of flexible cables, used for the short-circuit tests
--&gt; Application of Table H.27.1 in case of approved capacitors</t>
  </si>
  <si>
    <t>258A</t>
  </si>
  <si>
    <t>EN 60898-1/IS2</t>
  </si>
  <si>
    <t>9.9</t>
  </si>
  <si>
    <t>28 days cycles</t>
  </si>
  <si>
    <t>Annex A</t>
  </si>
  <si>
    <t>EN 60898-1:2003 + A1:2004 + A11:2005</t>
  </si>
  <si>
    <t>6</t>
  </si>
  <si>
    <t>Markings of circuit breakers, certified according to EN 60898-1 and EN 60947-2 standards</t>
  </si>
  <si>
    <t>217</t>
  </si>
  <si>
    <t>Color Legend</t>
  </si>
  <si>
    <t>Text updated</t>
  </si>
  <si>
    <t>In Force</t>
  </si>
  <si>
    <t>EXPIRED</t>
  </si>
  <si>
    <t>CANCELLED</t>
  </si>
  <si>
    <t>Cancelled</t>
  </si>
  <si>
    <t>Action needed</t>
  </si>
  <si>
    <t>ADOPTED FOR ENEC</t>
  </si>
  <si>
    <t>last Update</t>
  </si>
  <si>
    <t>MEETING Nº</t>
  </si>
  <si>
    <t>Hosted By</t>
  </si>
  <si>
    <t>Country</t>
  </si>
  <si>
    <t>Place</t>
  </si>
  <si>
    <t>Month</t>
  </si>
  <si>
    <t>Year</t>
  </si>
  <si>
    <t>IMQ</t>
  </si>
  <si>
    <t>Italy</t>
  </si>
  <si>
    <t>Milano</t>
  </si>
  <si>
    <t>March</t>
  </si>
  <si>
    <t>NEMKO</t>
  </si>
  <si>
    <t>Norway</t>
  </si>
  <si>
    <t>Oslo</t>
  </si>
  <si>
    <t>May</t>
  </si>
  <si>
    <t>BSI</t>
  </si>
  <si>
    <t>United Kingdom</t>
  </si>
  <si>
    <t>London</t>
  </si>
  <si>
    <t>AENOR</t>
  </si>
  <si>
    <t>Spain</t>
  </si>
  <si>
    <t>Barcelona</t>
  </si>
  <si>
    <t>June</t>
  </si>
  <si>
    <t>SEMKO</t>
  </si>
  <si>
    <t>Sweden</t>
  </si>
  <si>
    <t>Stockholm</t>
  </si>
  <si>
    <t>VDE-PZI</t>
  </si>
  <si>
    <t>Germany</t>
  </si>
  <si>
    <t>Offenbach</t>
  </si>
  <si>
    <t>DEMKO</t>
  </si>
  <si>
    <t>Denmark</t>
  </si>
  <si>
    <t>Copenhagen</t>
  </si>
  <si>
    <t>CEBEC R.Q.</t>
  </si>
  <si>
    <t>Belgium</t>
  </si>
  <si>
    <t>Brussels</t>
  </si>
  <si>
    <t>ÖVE</t>
  </si>
  <si>
    <t>Austria</t>
  </si>
  <si>
    <t>Vienna</t>
  </si>
  <si>
    <t>LCIE</t>
  </si>
  <si>
    <t>France</t>
  </si>
  <si>
    <t>Paris</t>
  </si>
  <si>
    <t>FIMKO</t>
  </si>
  <si>
    <t>Finland</t>
  </si>
  <si>
    <t>Helsinki</t>
  </si>
  <si>
    <t>SEV</t>
  </si>
  <si>
    <t>Switzerland</t>
  </si>
  <si>
    <t>Zurich</t>
  </si>
  <si>
    <t>KEMA</t>
  </si>
  <si>
    <t>Netherlands</t>
  </si>
  <si>
    <t>Arnhem</t>
  </si>
  <si>
    <t>MEEI</t>
  </si>
  <si>
    <t>Hungary</t>
  </si>
  <si>
    <t>Budapest</t>
  </si>
  <si>
    <t>SIQ</t>
  </si>
  <si>
    <t>Slovenia</t>
  </si>
  <si>
    <t>Ljubljana</t>
  </si>
  <si>
    <t>EPVÚ</t>
  </si>
  <si>
    <t>Slovakia</t>
  </si>
  <si>
    <t>Bratislava</t>
  </si>
  <si>
    <t>CERTIF</t>
  </si>
  <si>
    <t>Portugal</t>
  </si>
  <si>
    <t>Lisbon</t>
  </si>
  <si>
    <t>EZÚ</t>
  </si>
  <si>
    <t>Czech Republic</t>
  </si>
  <si>
    <t>Prague</t>
  </si>
  <si>
    <t>TSE</t>
  </si>
  <si>
    <t>Turkey</t>
  </si>
  <si>
    <t>Istanbul</t>
  </si>
  <si>
    <t>Milan</t>
  </si>
  <si>
    <t>INTERTEK UK</t>
  </si>
  <si>
    <t>INTERTEK SEMKO</t>
  </si>
  <si>
    <t>Kista</t>
  </si>
  <si>
    <t>Madrid</t>
  </si>
  <si>
    <t>VDE</t>
  </si>
  <si>
    <t>UL International Italia</t>
  </si>
  <si>
    <t>Vimercate</t>
  </si>
  <si>
    <t>SGS CEBEC</t>
  </si>
  <si>
    <t> Paris</t>
  </si>
  <si>
    <t> May</t>
  </si>
  <si>
    <t>N/A</t>
  </si>
  <si>
    <t>WEB</t>
  </si>
  <si>
    <t>October</t>
  </si>
  <si>
    <t>SGS FIMKO</t>
  </si>
  <si>
    <t>Findland</t>
  </si>
  <si>
    <t>SEP-BBJ</t>
  </si>
  <si>
    <t>Poland</t>
  </si>
  <si>
    <t>DEKRA</t>
  </si>
  <si>
    <t>Last Update</t>
  </si>
  <si>
    <t>ADOPTED BY OSM-IN</t>
  </si>
  <si>
    <t>PROVISIONAL CTL</t>
  </si>
  <si>
    <t>OSM-IN_CTL</t>
  </si>
  <si>
    <t>OSM-IN_INF</t>
  </si>
  <si>
    <t>NOT ADOPTED FOR ENEC</t>
  </si>
  <si>
    <t>OSM</t>
  </si>
  <si>
    <t>INF</t>
  </si>
  <si>
    <t>ETICS</t>
  </si>
  <si>
    <t>EN IEC 61439-1:2020</t>
  </si>
  <si>
    <t>10.3</t>
  </si>
  <si>
    <t>IP3X/IP4X, ingress of foreign bodies</t>
  </si>
  <si>
    <t>MICS</t>
  </si>
  <si>
    <t>Various</t>
  </si>
  <si>
    <t>EMC</t>
  </si>
  <si>
    <t>33rd OSM/IN (2023)</t>
  </si>
  <si>
    <t>Short-circuit tests</t>
  </si>
  <si>
    <t>9.12</t>
  </si>
  <si>
    <t>9.11.2</t>
  </si>
  <si>
    <t>Clarification regarding the grid distance “a” during short-circuit tests</t>
  </si>
  <si>
    <t>Adopted on 2023-06-14</t>
  </si>
  <si>
    <t>PDSH2202</t>
  </si>
  <si>
    <t>DSH593</t>
  </si>
  <si>
    <t>TC23E_Sec0302</t>
  </si>
  <si>
    <t>TC23E_Sec0303</t>
  </si>
  <si>
    <t>DSH583</t>
  </si>
  <si>
    <t>DSH590</t>
  </si>
  <si>
    <t>DSH561</t>
  </si>
  <si>
    <t>DSH587</t>
  </si>
  <si>
    <t>DSH582</t>
  </si>
  <si>
    <t>DSH657</t>
  </si>
  <si>
    <t>DSH630</t>
  </si>
  <si>
    <t>DSH244B</t>
  </si>
  <si>
    <t>DSH613</t>
  </si>
  <si>
    <t>DSH2000</t>
  </si>
  <si>
    <t>DSH2008</t>
  </si>
  <si>
    <t>DSH2007</t>
  </si>
  <si>
    <t>DSH444</t>
  </si>
  <si>
    <t>DSH293</t>
  </si>
  <si>
    <t>PDSH717</t>
  </si>
  <si>
    <t>To be send to CTL</t>
  </si>
  <si>
    <t>EN 60320-1:
12.2 + 22.1
EN 60999-1: 7.2</t>
  </si>
  <si>
    <t>EN 60320-1:2015 +
COR1:2016
EN 60999-1:2000</t>
  </si>
  <si>
    <t>Cross-sectional area
of conductors for
testing of clamping
units
of conductors for
testing of clamping
units</t>
  </si>
  <si>
    <t>28th OSM/IN (2018)</t>
  </si>
  <si>
    <t>2018-05</t>
  </si>
  <si>
    <t>EN 61643 series
EN 50539 series</t>
  </si>
  <si>
    <t>General
instruction for
residual voltage
measurements</t>
  </si>
  <si>
    <t>residual voltage
measurements</t>
  </si>
  <si>
    <t>EN 61643-11:2012 + A11:2018</t>
  </si>
  <si>
    <t>8.3.4 operating duty test</t>
  </si>
  <si>
    <t xml:space="preserve">operating duty
- sample preparation </t>
  </si>
  <si>
    <t>31th OSM/IN (2021)</t>
  </si>
  <si>
    <t>2021-05</t>
  </si>
  <si>
    <t>EN 60947-3:1999</t>
  </si>
  <si>
    <t>7.1</t>
  </si>
  <si>
    <t>Constructional requirements</t>
  </si>
  <si>
    <t>EN 60898:1991</t>
  </si>
  <si>
    <t>8.8.5</t>
  </si>
  <si>
    <t>Power loss of circuit-breakers</t>
  </si>
  <si>
    <t>8.9</t>
  </si>
  <si>
    <t>Temperature to be used during the verification after the 28 days test</t>
  </si>
  <si>
    <t>Annex C - Table CIII</t>
  </si>
  <si>
    <t>Reduced sampling</t>
  </si>
  <si>
    <t>Annex ZA</t>
  </si>
  <si>
    <t>Simplification of Annex ZA tests</t>
  </si>
  <si>
    <t>9.12.11.2.2</t>
  </si>
  <si>
    <t>9.15</t>
  </si>
  <si>
    <t>Resistance to abnormal heat and to fire (glow-wire test)</t>
  </si>
  <si>
    <t>9.7.6.3</t>
  </si>
  <si>
    <t>Test voltage applied during the verification of leakage currents across open contacts</t>
  </si>
  <si>
    <t>Reference values for the classification of CBs into energy limiting classes</t>
  </si>
  <si>
    <t>EN 60947-2:2003</t>
  </si>
  <si>
    <t>5.2</t>
  </si>
  <si>
    <t>EN 60947-2:2006</t>
  </si>
  <si>
    <t>EN 61008-1:1994</t>
  </si>
  <si>
    <t>5.4.1 and 6 - Table 14 and 15</t>
  </si>
  <si>
    <t>SCPD's co-ordination with RCCB's</t>
  </si>
  <si>
    <t>9.11</t>
  </si>
  <si>
    <t>Four-pole switch for short-circuit testing</t>
  </si>
  <si>
    <t>Amendment 2</t>
  </si>
  <si>
    <t>EMC Testing for RCCB’s</t>
  </si>
  <si>
    <t>Testing of RCCB’s of different classification due to behaviour to DC components</t>
  </si>
  <si>
    <t>EN 61008-1:2004</t>
  </si>
  <si>
    <t>9.14</t>
  </si>
  <si>
    <t>9.21.1.4</t>
  </si>
  <si>
    <t>Clarification of the text</t>
  </si>
  <si>
    <t>EN 61008-2-1:1994</t>
  </si>
  <si>
    <t>9.23</t>
  </si>
  <si>
    <t>Verification of ageing of electronic components</t>
  </si>
  <si>
    <t>EN 61009-1:1994</t>
  </si>
  <si>
    <t>Amendment 1</t>
  </si>
  <si>
    <t>EMC Testing for RCBO’s</t>
  </si>
  <si>
    <t>G.3.2 (Annex G)</t>
  </si>
  <si>
    <t>Marking of RCBO’s</t>
  </si>
  <si>
    <t>G.4.1 (Annex G)</t>
  </si>
  <si>
    <t>G.4.3  (Annex G)</t>
  </si>
  <si>
    <t>Mechanical requirements</t>
  </si>
  <si>
    <t>G.4.4 a) b) and c) (Annex G)</t>
  </si>
  <si>
    <t>Electrical compatibility</t>
  </si>
  <si>
    <t>G.4.4 d) (Annex G)</t>
  </si>
  <si>
    <t>Uniform interpretation of sub-clause G.4.4.d)</t>
  </si>
  <si>
    <t>EN 61009-1:2004</t>
  </si>
  <si>
    <t>9.9.2.2</t>
  </si>
  <si>
    <t>Test of instantaneous tripping and of correct opening of the contacts</t>
  </si>
  <si>
    <t>G.4.1 – G.5.4 (Annex G)</t>
  </si>
  <si>
    <t>Missing requirements for r.c. units declared not suitable for disassembling</t>
  </si>
  <si>
    <t>G.5.3 (Annex G)</t>
  </si>
  <si>
    <t>Inconsistency regarding the test current In instead of 1,13 In</t>
  </si>
  <si>
    <t>EN 61009-1:2004 + A11:2008 + A12:2009 + A13:2009</t>
  </si>
  <si>
    <t>Annex ZD</t>
  </si>
  <si>
    <t>Reference values for the classification of RCBOs into energy limiting classes</t>
  </si>
  <si>
    <t>EN 61009-2-1:1994</t>
  </si>
  <si>
    <t>EN 61643-11:2002 + A11:2007</t>
  </si>
  <si>
    <t>6.1.1 q)</t>
  </si>
  <si>
    <t>Markings</t>
  </si>
  <si>
    <t>7.5 a) - 7.5.4 a)</t>
  </si>
  <si>
    <t>Measured limiting voltage</t>
  </si>
  <si>
    <t>EN 61643-11:2012</t>
  </si>
  <si>
    <t>8.3.5.2</t>
  </si>
  <si>
    <t>Sample preparation for thermal stability test</t>
  </si>
  <si>
    <t>IEC/EN 61008-1</t>
  </si>
  <si>
    <t>9,11,2,1</t>
  </si>
  <si>
    <t>Cross section of flexible cables, used for the short-circuit tests</t>
  </si>
  <si>
    <t>IEC/EN 61009-1</t>
  </si>
  <si>
    <t>9,11,2</t>
  </si>
  <si>
    <t>EN 50086-2-1:1995</t>
  </si>
  <si>
    <t>EN 50086-2-2:1995</t>
  </si>
  <si>
    <t>EN 50086-2-3:1995</t>
  </si>
  <si>
    <t>Certification Procedure for conduits and conduit fittings</t>
  </si>
  <si>
    <t>EN 60669-2-2:1997 + A1:1997</t>
  </si>
  <si>
    <t>Test requirements for electronic remote-control switches (RCS)</t>
  </si>
  <si>
    <t>EN 60669-2-3:1997</t>
  </si>
  <si>
    <t>Test requirements for electronic time-delay switches (TDS)</t>
  </si>
  <si>
    <t>20 (Table18)</t>
  </si>
  <si>
    <t>Reference index 5 of the column "Across micro-disconnection"</t>
  </si>
  <si>
    <t>Interpretation of the column “Across micro-disconnection”</t>
  </si>
  <si>
    <t>7.1.3.2 - 16.3.2 (Table 12)</t>
  </si>
  <si>
    <t>8</t>
  </si>
  <si>
    <t>Possibility of marking with the same type reference on switches which differ only in the type of termination</t>
  </si>
  <si>
    <t>9.3 and 10.3.1</t>
  </si>
  <si>
    <t>Parts likely to become live on the event of an insulation fault</t>
  </si>
  <si>
    <t>EN 61058-2-1:1993 + A1:1996</t>
  </si>
  <si>
    <t>Type of attachment of flexible cords</t>
  </si>
  <si>
    <t>2009-07-01</t>
  </si>
  <si>
    <t>2009-04-01</t>
  </si>
  <si>
    <t>may-14</t>
  </si>
  <si>
    <t>2009-09-01</t>
  </si>
  <si>
    <t>2009-03-01</t>
  </si>
  <si>
    <t>16th and 17th OSM/IN (2007)</t>
  </si>
  <si>
    <t>No need to have a new OSM decision on the last edition of standard</t>
  </si>
  <si>
    <t>093</t>
  </si>
  <si>
    <t>089</t>
  </si>
  <si>
    <t>090</t>
  </si>
  <si>
    <t>091</t>
  </si>
  <si>
    <t>092</t>
  </si>
  <si>
    <t>247</t>
  </si>
  <si>
    <t>218A</t>
  </si>
  <si>
    <t>218B</t>
  </si>
  <si>
    <t>218</t>
  </si>
  <si>
    <t>098</t>
  </si>
  <si>
    <t>099</t>
  </si>
  <si>
    <t>100</t>
  </si>
  <si>
    <t>102</t>
  </si>
  <si>
    <t>102B</t>
  </si>
  <si>
    <t>101</t>
  </si>
  <si>
    <t>207</t>
  </si>
  <si>
    <t>103</t>
  </si>
  <si>
    <t>104</t>
  </si>
  <si>
    <t>105</t>
  </si>
  <si>
    <t>105B</t>
  </si>
  <si>
    <t>106</t>
  </si>
  <si>
    <t>107</t>
  </si>
  <si>
    <t>108</t>
  </si>
  <si>
    <t>109</t>
  </si>
  <si>
    <t>111</t>
  </si>
  <si>
    <t>208</t>
  </si>
  <si>
    <t>214</t>
  </si>
  <si>
    <t>214A</t>
  </si>
  <si>
    <t>214B</t>
  </si>
  <si>
    <t>245</t>
  </si>
  <si>
    <t>246</t>
  </si>
  <si>
    <t>112a</t>
  </si>
  <si>
    <t>213</t>
  </si>
  <si>
    <t>212</t>
  </si>
  <si>
    <t>021</t>
  </si>
  <si>
    <t>022</t>
  </si>
  <si>
    <t>129</t>
  </si>
  <si>
    <t>130</t>
  </si>
  <si>
    <t>123</t>
  </si>
  <si>
    <t>124</t>
  </si>
  <si>
    <t>113</t>
  </si>
  <si>
    <t>114</t>
  </si>
  <si>
    <t>117</t>
  </si>
  <si>
    <t>141A</t>
  </si>
  <si>
    <t>Sticking of the contacts</t>
  </si>
  <si>
    <t>FprISA submitted to UAP and approved by CENELEC on 2009-04-15</t>
  </si>
  <si>
    <t>IEC 60669-1:1998 + A1:1999 + A2:2006</t>
  </si>
  <si>
    <t>Electrical tests</t>
  </si>
  <si>
    <t>Use of halogen filament lamps instead of tungsten filament lamps</t>
  </si>
  <si>
    <t>IEC 60669-2-1:2002</t>
  </si>
  <si>
    <t>6.Z.1</t>
  </si>
  <si>
    <t>Marking in connection diagram</t>
  </si>
  <si>
    <t>EN 60669-2-1:2000 + A2:2001</t>
  </si>
  <si>
    <t>Interpretation of Subclause 101.1.1.2, second sentence</t>
  </si>
  <si>
    <t>CENELEC TC23B, 2004-07-01</t>
  </si>
  <si>
    <t>jul-04</t>
  </si>
  <si>
    <t xml:space="preserve">IS to  withdraw </t>
  </si>
  <si>
    <t>EN 60669-1/IS1</t>
  </si>
  <si>
    <t>IEC 60669-1!1998(ed.3)/I-SH 01</t>
  </si>
  <si>
    <t>IEC 60669-2-1!2002(ed.4)/I-SH 02</t>
  </si>
  <si>
    <t>EN 61008-1/IS1</t>
  </si>
  <si>
    <t>EN 60669-2-1/IS1</t>
  </si>
  <si>
    <t>001</t>
  </si>
  <si>
    <t>Sheet</t>
  </si>
  <si>
    <t>Locking device for rivets serving as electrical as well as mechanical connections</t>
  </si>
  <si>
    <t>002</t>
  </si>
  <si>
    <t>Identification of series in test reports</t>
  </si>
  <si>
    <t>Covered by OD  2020</t>
  </si>
  <si>
    <t>003</t>
  </si>
  <si>
    <t>Pending matters for more than three meetings</t>
  </si>
  <si>
    <t>004</t>
  </si>
  <si>
    <t>Instrument accuracy limits to be considered in CCA testing</t>
  </si>
  <si>
    <t>005</t>
  </si>
  <si>
    <t>EN ISO/IEC 17025:2000</t>
  </si>
  <si>
    <t>5.4.10.2 c)</t>
  </si>
  <si>
    <t>Control of pagination and annexes in test report</t>
  </si>
  <si>
    <t>006</t>
  </si>
  <si>
    <t>N/A clauses in Test Reports</t>
  </si>
  <si>
    <t>007</t>
  </si>
  <si>
    <t>CEE 7</t>
  </si>
  <si>
    <t>25 e)</t>
  </si>
  <si>
    <t>Ageing of non-rewirable plug</t>
  </si>
  <si>
    <t>008</t>
  </si>
  <si>
    <t>Marking of plug which is a component of an appliance (appliance with an integrated plug)</t>
  </si>
  <si>
    <t>009</t>
  </si>
  <si>
    <t>Marking of nature of supply on 2.5 plugs</t>
  </si>
  <si>
    <t>6.1</t>
  </si>
  <si>
    <t>010</t>
  </si>
  <si>
    <t>11a)</t>
  </si>
  <si>
    <t>Clamping unit for connecting a coil to the pin support of a plug</t>
  </si>
  <si>
    <t>IEC 60884-1:1987</t>
  </si>
  <si>
    <t>11.1.02</t>
  </si>
  <si>
    <t>011</t>
  </si>
  <si>
    <t>16 - 26</t>
  </si>
  <si>
    <t>Testing of integrated/incorporated components (insulating resistance and electric strength)</t>
  </si>
  <si>
    <t>17 - 27</t>
  </si>
  <si>
    <t>Testing of integrated/incorporated components (insulating resistance and electric strength )</t>
  </si>
  <si>
    <t>012</t>
  </si>
  <si>
    <t>Mod. 4 - 9 d)</t>
  </si>
  <si>
    <t>Verification of the deformation of side earthing contacts on socket-outlets</t>
  </si>
  <si>
    <t>IEC 60884-1:1994</t>
  </si>
  <si>
    <t>10.6</t>
  </si>
  <si>
    <t>014</t>
  </si>
  <si>
    <t>9.6</t>
  </si>
  <si>
    <t>Procedure if the constructional requirements are not complied with (gripping surface)</t>
  </si>
  <si>
    <t>Only certification issue</t>
  </si>
  <si>
    <t>13.24</t>
  </si>
  <si>
    <t>015</t>
  </si>
  <si>
    <t>13.4</t>
  </si>
  <si>
    <t>016</t>
  </si>
  <si>
    <t>14.5</t>
  </si>
  <si>
    <t>Sufficient resiliency in socket-contact assembly in order to ensure adequate contact pressure</t>
  </si>
  <si>
    <t>017</t>
  </si>
  <si>
    <t>19</t>
  </si>
  <si>
    <t>Measurement of the temperature rise of the terminals of non-rewirable plugs</t>
  </si>
  <si>
    <t>018</t>
  </si>
  <si>
    <t>25.3</t>
  </si>
  <si>
    <t>Ball pressure test for non-rewirable plugs</t>
  </si>
  <si>
    <t>019</t>
  </si>
  <si>
    <t>3.5.102 - 9.1</t>
  </si>
  <si>
    <t>Fixing of the housing of non-rewirable plugs</t>
  </si>
  <si>
    <t>EN 50086-2-4:1994</t>
  </si>
  <si>
    <t>024</t>
  </si>
  <si>
    <t>EN 50298:1998</t>
  </si>
  <si>
    <t>8.6</t>
  </si>
  <si>
    <t>Impact test in knock-outs</t>
  </si>
  <si>
    <t>025</t>
  </si>
  <si>
    <t>EN 60320-1:1996</t>
  </si>
  <si>
    <t>13.10</t>
  </si>
  <si>
    <t>Means to prevent reduction of distance between live parts and accessible surface</t>
  </si>
  <si>
    <t>026</t>
  </si>
  <si>
    <t>13.11</t>
  </si>
  <si>
    <t>Certification of non-rewirable connector intended for use as a part of a cord set</t>
  </si>
  <si>
    <t>027</t>
  </si>
  <si>
    <t>EN 60320-1:1996 + A1:1996 + A2:1998</t>
  </si>
  <si>
    <t>Test voltage for appliance couplers</t>
  </si>
  <si>
    <t>028</t>
  </si>
  <si>
    <t>16.2</t>
  </si>
  <si>
    <t>Withdrawal force test</t>
  </si>
  <si>
    <t>029</t>
  </si>
  <si>
    <t>22.2 (22.3)</t>
  </si>
  <si>
    <t>Pull testing and following torque test on non-rewirable connectors</t>
  </si>
  <si>
    <t>030</t>
  </si>
  <si>
    <t>24.1.2</t>
  </si>
  <si>
    <t>Ball pressure test at 125ºC</t>
  </si>
  <si>
    <t>031</t>
  </si>
  <si>
    <t>Ball pressure test samples</t>
  </si>
  <si>
    <t>032</t>
  </si>
  <si>
    <t>24.1.3 - 24.2</t>
  </si>
  <si>
    <t>Hard plastic material</t>
  </si>
  <si>
    <t>033</t>
  </si>
  <si>
    <t>26 - S.S. C6</t>
  </si>
  <si>
    <t>Creepage and clearance distances</t>
  </si>
  <si>
    <t>034</t>
  </si>
  <si>
    <t>IEC 669-1:1981</t>
  </si>
  <si>
    <t>Testing of integrated/incorporated components (insulating resistance, electric strength and creepage distances/clearances)</t>
  </si>
  <si>
    <t>035</t>
  </si>
  <si>
    <t>036</t>
  </si>
  <si>
    <t>Number of blows to be applied to a multigang switch having a common cover</t>
  </si>
  <si>
    <t>037</t>
  </si>
  <si>
    <t>EN 60669-1:1995</t>
  </si>
  <si>
    <t>Table 2</t>
  </si>
  <si>
    <t>Terminals connecting capacity for rated current up to 4 A</t>
  </si>
  <si>
    <t>038</t>
  </si>
  <si>
    <t>Interpretation of sub-clause 6.2</t>
  </si>
  <si>
    <t>039</t>
  </si>
  <si>
    <t>040</t>
  </si>
  <si>
    <t>041</t>
  </si>
  <si>
    <t>042</t>
  </si>
  <si>
    <t>Verification of non-removal of covers</t>
  </si>
  <si>
    <t>043</t>
  </si>
  <si>
    <t>EN 60669-2-1:1996</t>
  </si>
  <si>
    <t>104.1.1.2</t>
  </si>
  <si>
    <t>Tripping current</t>
  </si>
  <si>
    <t>044</t>
  </si>
  <si>
    <t>045</t>
  </si>
  <si>
    <t>EN 60730-1:1991</t>
  </si>
  <si>
    <t>Updating of the supply voltage from 220/380 V to 230/400 V</t>
  </si>
  <si>
    <t>046</t>
  </si>
  <si>
    <t>Test of program controllers (timers) for washing machines and dishwashers</t>
  </si>
  <si>
    <t>047</t>
  </si>
  <si>
    <t>048</t>
  </si>
  <si>
    <t>Applicable standards for level switch, pressure switch and float switch</t>
  </si>
  <si>
    <t>049</t>
  </si>
  <si>
    <t>050</t>
  </si>
  <si>
    <t>051</t>
  </si>
  <si>
    <t>6.7.1 - Table 7.2 - Item 22</t>
  </si>
  <si>
    <t>Contradiction of T-max value</t>
  </si>
  <si>
    <t>052</t>
  </si>
  <si>
    <t>053</t>
  </si>
  <si>
    <t>054</t>
  </si>
  <si>
    <t>055</t>
  </si>
  <si>
    <t>Voltage maintained thermal cut-out.</t>
  </si>
  <si>
    <t>056</t>
  </si>
  <si>
    <t>057</t>
  </si>
  <si>
    <t>14.4.3.1</t>
  </si>
  <si>
    <t>Contradictory test of 14.4.3.1</t>
  </si>
  <si>
    <t>058</t>
  </si>
  <si>
    <t>059</t>
  </si>
  <si>
    <t>060</t>
  </si>
  <si>
    <t>061</t>
  </si>
  <si>
    <t>062</t>
  </si>
  <si>
    <t>Table 20.1 Note 6</t>
  </si>
  <si>
    <t>Change of voltage steps limits</t>
  </si>
  <si>
    <t>063</t>
  </si>
  <si>
    <t>H.26</t>
  </si>
  <si>
    <t>064</t>
  </si>
  <si>
    <t>H.26.5.4</t>
  </si>
  <si>
    <t>Number of voltage interruptions</t>
  </si>
  <si>
    <t>088</t>
  </si>
  <si>
    <t>H26.5.4</t>
  </si>
  <si>
    <t>095</t>
  </si>
  <si>
    <t>EN 60998-1:1993</t>
  </si>
  <si>
    <t>16.3</t>
  </si>
  <si>
    <t>Ball pressure test for T-marked connecting devices</t>
  </si>
  <si>
    <t>096</t>
  </si>
  <si>
    <t>EN 60998-2-1:1993</t>
  </si>
  <si>
    <t>15</t>
  </si>
  <si>
    <t>Torque values in terminal blocks</t>
  </si>
  <si>
    <t>097</t>
  </si>
  <si>
    <t>EN 60998-2-4:1993</t>
  </si>
  <si>
    <t>15.102.1</t>
  </si>
  <si>
    <t>Temperature cycling test of twist-on connecting devices</t>
  </si>
  <si>
    <t>115</t>
  </si>
  <si>
    <t>Documentation</t>
  </si>
  <si>
    <t>116</t>
  </si>
  <si>
    <t>Marking and rating</t>
  </si>
  <si>
    <t>125</t>
  </si>
  <si>
    <t>3.5.102</t>
  </si>
  <si>
    <t>Fixing of the housing of non-rewirable switches</t>
  </si>
  <si>
    <t>126</t>
  </si>
  <si>
    <t>12.3.107 - 12.3.110 and A1</t>
  </si>
  <si>
    <t>Pull testing and following torque test of non-rewirable switches</t>
  </si>
  <si>
    <t>127</t>
  </si>
  <si>
    <t>3.8 - 14.1</t>
  </si>
  <si>
    <t>Fixing of the housing of non-rewirable plugs and socket-outlets</t>
  </si>
  <si>
    <t>128</t>
  </si>
  <si>
    <t>8.2</t>
  </si>
  <si>
    <t>Double marking of plugs</t>
  </si>
  <si>
    <t>136</t>
  </si>
  <si>
    <t>Value of capacitance in capacitor bank C1 for electronic switches with rated current lower than 6 A</t>
  </si>
  <si>
    <t>202</t>
  </si>
  <si>
    <t>12th, 16th and 17th OSM/IN (2007)</t>
  </si>
  <si>
    <t>204</t>
  </si>
  <si>
    <t>EN 61643-11:2002</t>
  </si>
  <si>
    <t>Issue of CCA-STR for plug in surge protector within CCA Agreement</t>
  </si>
  <si>
    <t>205</t>
  </si>
  <si>
    <t>EN 60998-1:1993 + A1:2001</t>
  </si>
  <si>
    <t>Constructional requirements of current-carrying parts</t>
  </si>
  <si>
    <t>206</t>
  </si>
  <si>
    <t>EN 60998-2-2:1993</t>
  </si>
  <si>
    <t>219</t>
  </si>
  <si>
    <t>EN 62208:2003</t>
  </si>
  <si>
    <t>220</t>
  </si>
  <si>
    <t>Certification of non-rewirable connector intended for use as a part of a cord set or an interconnection cord set</t>
  </si>
  <si>
    <t>221</t>
  </si>
  <si>
    <t>EN 60320-1:2001</t>
  </si>
  <si>
    <t>Link to document in ETIC database is not working ?</t>
  </si>
  <si>
    <t>222</t>
  </si>
  <si>
    <t>Update of the relevant edition of the standard EN 60320-1 need to done by IMQ</t>
  </si>
  <si>
    <t>223</t>
  </si>
  <si>
    <t>12.2.1 (Table 2)</t>
  </si>
  <si>
    <t>224</t>
  </si>
  <si>
    <t>EN 60669-2-1:2000 + A2:2001 + IS1:2004</t>
  </si>
  <si>
    <t>19.1</t>
  </si>
  <si>
    <t>225</t>
  </si>
  <si>
    <t>230</t>
  </si>
  <si>
    <t>13.3.4</t>
  </si>
  <si>
    <t>Positioning of the dry absorbent paper and the strip of paper for IP tests</t>
  </si>
  <si>
    <t>231</t>
  </si>
  <si>
    <t>EN 50428:2005</t>
  </si>
  <si>
    <t>18 – 19</t>
  </si>
  <si>
    <t>18.2 – 19.2</t>
  </si>
  <si>
    <t>18 – 19.102</t>
  </si>
  <si>
    <t>232</t>
  </si>
  <si>
    <t>EN 61534:2003</t>
  </si>
  <si>
    <t>3.23</t>
  </si>
  <si>
    <t>Classification of socket-outlet used in combination with power track system</t>
  </si>
  <si>
    <t>234</t>
  </si>
  <si>
    <t>EN 61058-2-1:1993 + A1:1996 + A11:2002</t>
  </si>
  <si>
    <t>235</t>
  </si>
  <si>
    <t>12.3.101 - 12.3.107</t>
  </si>
  <si>
    <t>Pull test and following torque test on non-rewirable switches</t>
  </si>
  <si>
    <t>236</t>
  </si>
  <si>
    <t>242</t>
  </si>
  <si>
    <t>244</t>
  </si>
  <si>
    <t>EN 60309-2:1999 + A1:2007</t>
  </si>
  <si>
    <t>16.101 – 17.101</t>
  </si>
  <si>
    <t>Construction of pins of plugs and appliance inlets</t>
  </si>
  <si>
    <t>248</t>
  </si>
  <si>
    <t>Mandatory additional information (details) in Test Report</t>
  </si>
  <si>
    <t>IEC 60998-1:1990 (Ed.1)</t>
  </si>
  <si>
    <t>11.1</t>
  </si>
  <si>
    <t>35th CTL (1998)</t>
  </si>
  <si>
    <t>NOT ADOPTED BY OSM/IN</t>
  </si>
  <si>
    <t>EN 60320-2-2:1998</t>
  </si>
  <si>
    <t>EN 50539-11:2013</t>
  </si>
  <si>
    <t>7.2.1, 7.4.7.2, 7.4.7.3</t>
  </si>
  <si>
    <t>Correct sample preparation and application of the overload behaviour test</t>
  </si>
  <si>
    <t>7.2.1</t>
  </si>
  <si>
    <t>Power source requirements for testing</t>
  </si>
  <si>
    <t>EN 50539-11:2013           EN 61643-11: 2012</t>
  </si>
  <si>
    <t>7,2,4  of EN 50339-11                                  8,1,3 of EN 61643-11</t>
  </si>
  <si>
    <t>Generator SGS CEBECecification for the measurement of the Front Wave SGS CEBECarkover Voltage</t>
  </si>
  <si>
    <t xml:space="preserve">EN 61439-1:2011
ISO 179
EN 62208:2011
</t>
  </si>
  <si>
    <t>10.2.4, 9.12</t>
  </si>
  <si>
    <t xml:space="preserve">- Resistance to ultra-violet (UV)
- 70% retention minimum
- Charpy impact
</t>
  </si>
  <si>
    <t>To be submited to CTL (ETF 7)</t>
  </si>
  <si>
    <t>EN 62208:2011</t>
  </si>
  <si>
    <t>9,12</t>
  </si>
  <si>
    <t>Compliance criteria of charpy impact test</t>
  </si>
  <si>
    <t>no need as covered by OSM-IN 283</t>
  </si>
  <si>
    <t>Certification: Acceptable amendments on CB Test Reports and relevant CB Test Certificates</t>
  </si>
  <si>
    <t>IEC 60998-2-2:1991 (Ed.1)</t>
  </si>
  <si>
    <t>IEC 61643:1998 (Ed.1)</t>
  </si>
  <si>
    <t>Temperature for ball pressure test</t>
  </si>
  <si>
    <t xml:space="preserve">CEE 7 </t>
  </si>
  <si>
    <t>Dimensions of plugs and socket outlets</t>
  </si>
  <si>
    <t>WITHDRAWN BY CTL</t>
  </si>
  <si>
    <t>397</t>
  </si>
  <si>
    <t>IEC 61008-1:1996 (Ed.2)</t>
  </si>
  <si>
    <t>9.11.2.3</t>
  </si>
  <si>
    <t>Verification of the rated residual making and breaking capacity IΔm</t>
  </si>
  <si>
    <t>39th CTL (2002)</t>
  </si>
  <si>
    <t>IEC 61009-1:1996 (Ed. 2)</t>
  </si>
  <si>
    <t>Verification of the rated residual making and breaking capacity IDm</t>
  </si>
  <si>
    <t>IEC 61543:1995 (Ed.1)</t>
  </si>
  <si>
    <t>Note 1 of table 5</t>
  </si>
  <si>
    <t>Impulse voltage test T2.3</t>
  </si>
  <si>
    <t>CCA-EMC</t>
  </si>
  <si>
    <t>IEC 62019:1999 (Ed.1)</t>
  </si>
  <si>
    <t>9.3.7.3</t>
  </si>
  <si>
    <t>Point on wave closing</t>
  </si>
  <si>
    <t>527</t>
  </si>
  <si>
    <t>Generality</t>
  </si>
  <si>
    <t>528</t>
  </si>
  <si>
    <t>529</t>
  </si>
  <si>
    <t>530</t>
  </si>
  <si>
    <t>IEC 60127-2:2003 (Ed.2)</t>
  </si>
  <si>
    <t>Standard Sheets</t>
  </si>
  <si>
    <t>Acceptance of miniature fuse-links that have different dimensions from those SGS CEBECecified in the standard</t>
  </si>
  <si>
    <t>41st CTL (2004)</t>
  </si>
  <si>
    <t>IEC 60127-3:1988 (Ed.2)</t>
  </si>
  <si>
    <t>Acceptance of (sub-)miniature fuse-links that have different dimensions from those SGS CEBECecified in the standard</t>
  </si>
  <si>
    <t>Ratings exceed the Standard Sheet</t>
  </si>
  <si>
    <t>IEC 60669-2-1:2002 (Ed.4)</t>
  </si>
  <si>
    <t>101.3</t>
  </si>
  <si>
    <t>Mounting support and test method</t>
  </si>
  <si>
    <t>42nd CTL (2005) (Suspended)</t>
  </si>
  <si>
    <t>IEC 60320-1:2001 (Ed.2)</t>
  </si>
  <si>
    <t>Drawings C…</t>
  </si>
  <si>
    <t>Dimensions and drawings</t>
  </si>
  <si>
    <t>Three phase power supply for CB Testing Laboratories</t>
  </si>
  <si>
    <t>588</t>
  </si>
  <si>
    <t>IEC 60947-2:2003 (Ed.3)</t>
  </si>
  <si>
    <t>8.2.5.3.2 of IEC 60947-1 and 8.3.3.9 of IEC 60947-2</t>
  </si>
  <si>
    <t>Verification of main contact position, position of the handle</t>
  </si>
  <si>
    <t>IEC 60947-3:1999 (Ed.2) + A1:2001 + A2:2005</t>
  </si>
  <si>
    <t>IEC 60664-1:1992 (Ed.1)</t>
  </si>
  <si>
    <t>4.2</t>
  </si>
  <si>
    <t>VARIOUS</t>
  </si>
  <si>
    <t>IEC 60947-1:2004 (Ed.4)</t>
  </si>
  <si>
    <t>Annex G</t>
  </si>
  <si>
    <t>7.1.1.1</t>
  </si>
  <si>
    <t>IEC 60947-1:2004 (Ed.4) + IEC 60947-2:2004 (Ed.4)</t>
  </si>
  <si>
    <t>8.2.5.3 (IEC 60947-1) - 8.3.3.9 (IEC 60947-2)</t>
  </si>
  <si>
    <t>Verification of main contact position, position of the actuator</t>
  </si>
  <si>
    <t>Use of trichlorethane</t>
  </si>
  <si>
    <t>Humidity test requirements</t>
  </si>
  <si>
    <t>642</t>
  </si>
  <si>
    <t>IEC 61643-1:2005 (Ed.2)</t>
  </si>
  <si>
    <t>643</t>
  </si>
  <si>
    <t>Table 10</t>
  </si>
  <si>
    <t>Simplified test procedure between different poles devices: 1P+N and 2P devices</t>
  </si>
  <si>
    <t>IEC 60884-1:2002 + A1:2006</t>
  </si>
  <si>
    <t>19; Fig. 44</t>
  </si>
  <si>
    <t>Temperature rise test on plugs</t>
  </si>
  <si>
    <t>IEC 60947-2:2006 (Ed.4)</t>
  </si>
  <si>
    <t>8.3.3.1.2</t>
  </si>
  <si>
    <t>Problem of setting a current applied to ACB of high current rating in instantaneous tripping</t>
  </si>
  <si>
    <t>IEC 60664-1:2002 (Ed.1.2)</t>
  </si>
  <si>
    <t>PROVISIONAL</t>
  </si>
  <si>
    <t>724</t>
  </si>
  <si>
    <t>IEC 60112:2003 (Ed.4)</t>
  </si>
  <si>
    <t>7.3</t>
  </si>
  <si>
    <t>Measurement of conductivity</t>
  </si>
  <si>
    <t>731</t>
  </si>
  <si>
    <t>IEC 61009-1:2006 (Ed.2.2)</t>
  </si>
  <si>
    <t>9.9.2.3</t>
  </si>
  <si>
    <t>Ambient temperature on tripping tests</t>
  </si>
  <si>
    <t>9.12.12.1</t>
  </si>
  <si>
    <t>Limits of tripping in 1.1 times the conventional tripping current after the tests of 9.12.11.3 or 9.12.11.4b)</t>
  </si>
  <si>
    <t>752</t>
  </si>
  <si>
    <t>IEC 60695-2-11</t>
  </si>
  <si>
    <t>11 - 12</t>
  </si>
  <si>
    <t>Definition of a flame for glow wire test</t>
  </si>
  <si>
    <t>GENERAL, VARIOUS</t>
  </si>
  <si>
    <t>IEC 60695-2-12</t>
  </si>
  <si>
    <t>IEC 60695-2-13</t>
  </si>
  <si>
    <t>756</t>
  </si>
  <si>
    <t>IEC 60947-1:2007 (Ed.5)</t>
  </si>
  <si>
    <t>7.1.7.1 and 8.2.5 (60947-1)</t>
  </si>
  <si>
    <t>Verification of the main contact position on multi-pole circuit-breakers</t>
  </si>
  <si>
    <t>8.3.3.9 (60947-2)</t>
  </si>
  <si>
    <t>Measurement point of temperature rise in non-rewirable socket-outlets</t>
  </si>
  <si>
    <t>47th CTL (2010)</t>
  </si>
  <si>
    <t>Evaluation of plugs with pins which are not solid (hollow pins) after normal operation</t>
  </si>
  <si>
    <t>IEC 60884-2-5:1995 (IEC 60884-1:2002 + A1:2006)</t>
  </si>
  <si>
    <t>14.23.2</t>
  </si>
  <si>
    <t>Testing of a plug that is an integral part of a plug-in equipment</t>
  </si>
  <si>
    <t>TRFs – Values to be reported</t>
  </si>
  <si>
    <t>806</t>
  </si>
  <si>
    <t>49th CTL (2012)</t>
  </si>
  <si>
    <t>1026</t>
  </si>
  <si>
    <t>IEC 60947-1:2007 + A1:2010</t>
  </si>
  <si>
    <t xml:space="preserve">Annex R  </t>
  </si>
  <si>
    <t>Application of the metal foil in order to verify compliance during dielectric tests on devices of IEC 60947 series</t>
  </si>
  <si>
    <t>1029</t>
  </si>
  <si>
    <t>IEC 61643-11:2011</t>
  </si>
  <si>
    <t xml:space="preserve">8.4.3 - Table 15  </t>
  </si>
  <si>
    <t xml:space="preserve">Footnote addressing SGS CEBECDs with Uc ≤ 180V - typographical error during publication  </t>
  </si>
  <si>
    <t>1033</t>
  </si>
  <si>
    <t xml:space="preserve">IEC 60947-4-1:2009 + A1:2012  </t>
  </si>
  <si>
    <t>9.3.4.2.3.j</t>
  </si>
  <si>
    <t>Separation of welded contacts after short-circuit test</t>
  </si>
  <si>
    <t>009A</t>
  </si>
  <si>
    <t>Electric strength test: Speed of increasing the test voltage</t>
  </si>
  <si>
    <t>16th CTL (1979)</t>
  </si>
  <si>
    <t>013a</t>
  </si>
  <si>
    <t>013b</t>
  </si>
  <si>
    <t>20 (fig. 13) / 21 (fig. 3)</t>
  </si>
  <si>
    <t>Gauges for shutters</t>
  </si>
  <si>
    <t>023B</t>
  </si>
  <si>
    <t>IMQ will check if we need to transfer the contain of the osm decision to the EN 61386-1/24 or to IEC (CTL).</t>
  </si>
  <si>
    <t>157A</t>
  </si>
  <si>
    <t>IEC 60669-1:1981 (Ed.1)</t>
  </si>
  <si>
    <t>Figure 10</t>
  </si>
  <si>
    <t>Diagram for tests in a capacitive circuit</t>
  </si>
  <si>
    <t>22nd CTL (1985)</t>
  </si>
  <si>
    <t>166A</t>
  </si>
  <si>
    <t>Acceptance of cross-slotted screw</t>
  </si>
  <si>
    <t>17th CTL (1980)</t>
  </si>
  <si>
    <t>168A</t>
  </si>
  <si>
    <t>Resistance to corrosion of current-carrying parts</t>
  </si>
  <si>
    <t>18th CTL (1981)</t>
  </si>
  <si>
    <t>200A</t>
  </si>
  <si>
    <t>Steel as a current carrying part</t>
  </si>
  <si>
    <t>25th CTL (1988)</t>
  </si>
  <si>
    <t>201A</t>
  </si>
  <si>
    <t>Characteristics of D.C. electric circuits for verifying normal operation and making and breaking capacity</t>
  </si>
  <si>
    <t>23rd CTL (1988)</t>
  </si>
  <si>
    <t>251A</t>
  </si>
  <si>
    <t>Measurement accuracy and tolerances</t>
  </si>
  <si>
    <t>33rd CTL (1996)</t>
  </si>
  <si>
    <t>251B</t>
  </si>
  <si>
    <t>Measurement accuracy</t>
  </si>
  <si>
    <t>251E</t>
  </si>
  <si>
    <t>CCA-ENEC</t>
  </si>
  <si>
    <t>256A</t>
  </si>
  <si>
    <t>Thermal evaluation and classification of electrical insulation</t>
  </si>
  <si>
    <t>34th CTL (1997)</t>
  </si>
  <si>
    <t>257A</t>
  </si>
  <si>
    <t xml:space="preserve">EN 62208:2011     </t>
  </si>
  <si>
    <t>2013-04-16</t>
  </si>
  <si>
    <t>257B</t>
  </si>
  <si>
    <t>391.mod</t>
  </si>
  <si>
    <t>IEC 60695-10-2:2003 (Ed.2)</t>
  </si>
  <si>
    <t>5, 7.1, 7.2, Fig.1, Fig. 2</t>
  </si>
  <si>
    <t>391.mod.A</t>
  </si>
  <si>
    <t>IEC 60695-10-2:2003 (Ed.2) Corrigendum 1 (February 2006)</t>
  </si>
  <si>
    <t>5, 7.1, Fig.1, Fig. 2</t>
  </si>
  <si>
    <t>391C</t>
  </si>
  <si>
    <t>550A</t>
  </si>
  <si>
    <t>50th CTL (2013)</t>
  </si>
  <si>
    <t>551A</t>
  </si>
  <si>
    <t>Ratings(current and/or voltage) exceeding those in the Standard Sheets</t>
  </si>
  <si>
    <t>P657</t>
  </si>
  <si>
    <t>To be approved by the 46th CTL (2009)</t>
  </si>
  <si>
    <t>P658</t>
  </si>
  <si>
    <t>To be approved by the 46th CTL plenary meeting (2009)</t>
  </si>
  <si>
    <t/>
  </si>
  <si>
    <t>To be withdrawn
¿mantain? No more information than the text in the DSH</t>
  </si>
  <si>
    <t>withdraw --&gt; included in OD 5014 ed.1.1</t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</si>
  <si>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Does not change the standard but interprets it
  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</si>
  <si>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standard published, standard replaced</t>
    </r>
  </si>
  <si>
    <t>OVE</t>
  </si>
  <si>
    <t>To be send to CTL for publication according to the latest edition of standard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</si>
  <si>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edition published, standard replaced</t>
    </r>
  </si>
  <si>
    <t>TUV</t>
  </si>
  <si>
    <t>there seems to be a typo  in the text. A reference to cl.  17.3.1 would make sense. This is a 60730-1 matter and still required. To be discussed.</t>
  </si>
  <si>
    <t>No testing issue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</si>
  <si>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standard published, standard replaced PDSH 2165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</si>
  <si>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Standard replaced</t>
    </r>
  </si>
  <si>
    <r>
      <rPr>
        <b/>
        <sz val="10"/>
        <rFont val="Arial"/>
        <family val="2"/>
      </rPr>
      <t>Decision to maintain
C</t>
    </r>
    <r>
      <rPr>
        <sz val="10"/>
        <rFont val="Arial"/>
        <family val="2"/>
      </rPr>
      <t xml:space="preserve">ertification decision
</t>
    </r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</si>
  <si>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Newer amendment(s) published</t>
    </r>
  </si>
  <si>
    <t>withdraw --&gt; included in OD 2020 ed.3.4</t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</si>
  <si>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</t>
    </r>
  </si>
  <si>
    <t>Standard was withdrawn</t>
  </si>
  <si>
    <t>Horizontal standard : IEC 60529 shall be send to CTL for publication according to the latest edition of standard</t>
  </si>
  <si>
    <t>To be send to ETF4 /TC94  in order to confirm the document for the latest edition of standard</t>
  </si>
  <si>
    <r>
      <rPr>
        <b/>
        <sz val="10"/>
        <rFont val="Arial"/>
        <family val="2"/>
      </rPr>
      <t xml:space="preserve">Decision to withdraw
</t>
    </r>
    <r>
      <rPr>
        <sz val="10"/>
        <rFont val="Arial"/>
        <family val="2"/>
      </rPr>
      <t xml:space="preserve">Does change the standard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published, standard replaced</t>
    </r>
  </si>
  <si>
    <r>
      <rPr>
        <b/>
        <sz val="10"/>
        <rFont val="Arial"/>
        <family val="2"/>
      </rPr>
      <t>Decision not found</t>
    </r>
    <r>
      <rPr>
        <sz val="10"/>
        <rFont val="Arial"/>
        <family val="2"/>
      </rPr>
      <t xml:space="preserve">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Similar to Decision No. 283?</t>
    </r>
  </si>
  <si>
    <r>
      <rPr>
        <b/>
        <sz val="10"/>
        <rFont val="Arial"/>
        <family val="2"/>
      </rPr>
      <t>Decision to maintain</t>
    </r>
    <r>
      <rPr>
        <sz val="10"/>
        <rFont val="Arial"/>
        <family val="2"/>
      </rPr>
      <t xml:space="preserve">
Does not change the standard but interprets it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</t>
    </r>
  </si>
  <si>
    <t>No need to have a new CTL decision on the last edition of standard</t>
  </si>
  <si>
    <t>withdraw --&gt; IEC 60695-10-2:2014</t>
  </si>
  <si>
    <r>
      <rPr>
        <b/>
        <sz val="10"/>
        <rFont val="Arial"/>
        <family val="2"/>
      </rPr>
      <t>Decision to withdraw</t>
    </r>
    <r>
      <rPr>
        <sz val="10"/>
        <rFont val="Arial"/>
        <family val="2"/>
      </rPr>
      <t xml:space="preserve">
Does not change the standard but interprets it, however no standard is cited</t>
    </r>
  </si>
  <si>
    <t>No a testing issued</t>
  </si>
  <si>
    <t>Not a testing issue</t>
  </si>
  <si>
    <t>To be withdrawn: shall be covered in each product standard.
mantain (not all the standards have cleared this topic up, i.e. IEC 61008-1:2013)</t>
  </si>
  <si>
    <t>withdraw (i.e. 60884-1 --&gt; ammonium chloride)</t>
  </si>
  <si>
    <t>Withdrawn : not for OSM/IN Scope.
mantain --&gt; do not have access to the standards listed in DSH, updated with same content to DSH 624A, 2017-03</t>
  </si>
  <si>
    <t>mantain --&gt; the latest edition of 60664-1 (ed.2 2007) is prior to this DSH</t>
  </si>
  <si>
    <t>To be withdrawn
mantain --&gt; in IEC 60112/AMD1:2009, reference to 60589 method is eliminated</t>
  </si>
  <si>
    <t>withdraw --&gt; included in annex B IEC 60695-2-10:2013</t>
  </si>
  <si>
    <t>withdraw --&gt; cancelled by CTL, included in OD 202 ed.3.4</t>
  </si>
  <si>
    <r>
      <rPr>
        <b/>
        <sz val="10"/>
        <rFont val="Arial"/>
        <family val="2"/>
      </rPr>
      <t xml:space="preserve">Decision to withdraw
</t>
    </r>
    <r>
      <rPr>
        <sz val="10"/>
        <rFont val="Arial"/>
        <family val="2"/>
      </rPr>
      <t xml:space="preserve">Does change the standard
</t>
    </r>
    <r>
      <rPr>
        <u/>
        <sz val="10"/>
        <rFont val="Arial"/>
        <family val="2"/>
      </rPr>
      <t>Note:</t>
    </r>
    <r>
      <rPr>
        <sz val="10"/>
        <rFont val="Arial"/>
        <family val="2"/>
      </rPr>
      <t xml:space="preserve"> Newer edition published</t>
    </r>
  </si>
  <si>
    <t>Already used in list</t>
  </si>
  <si>
    <t>013</t>
  </si>
  <si>
    <t>a</t>
  </si>
  <si>
    <t>b</t>
  </si>
  <si>
    <t>B</t>
  </si>
  <si>
    <t>112</t>
  </si>
  <si>
    <t>A</t>
  </si>
  <si>
    <t>Replaced by OD-5014</t>
  </si>
  <si>
    <t>257</t>
  </si>
  <si>
    <t>To be send to ETF4 /TC72  in order to confirm the document for the latest edition of standard</t>
  </si>
  <si>
    <t>withdraw --&gt; cancelled in IEC-CTL DSH data base (IEC 60695-10-2:2014)</t>
  </si>
  <si>
    <r>
      <rPr>
        <b/>
        <sz val="10"/>
        <rFont val="Arial"/>
        <family val="2"/>
      </rPr>
      <t>Decision to withdraw newer edition 60669-1</t>
    </r>
    <r>
      <rPr>
        <sz val="10"/>
        <rFont val="Arial"/>
        <family val="2"/>
      </rPr>
      <t xml:space="preserve">
Interpretation of Subclause 19.2 of EN 60669-1:1999 + A1:2002</t>
    </r>
  </si>
  <si>
    <r>
      <rPr>
        <b/>
        <sz val="10"/>
        <rFont val="Arial"/>
        <family val="2"/>
      </rPr>
      <t>IS to withdraw</t>
    </r>
    <r>
      <rPr>
        <sz val="10"/>
        <rFont val="Arial"/>
        <family val="2"/>
      </rPr>
      <t xml:space="preserve"> </t>
    </r>
  </si>
  <si>
    <t>ENEC</t>
  </si>
  <si>
    <t>EN 61009-1:2012 + A1:2014 + A2:2014 + A11:2015 + A12:2016</t>
  </si>
  <si>
    <t xml:space="preserve">EN 61008-1:2012 + A1:2014 + A2:2014 + A11:2015 + A12:2017                        </t>
  </si>
  <si>
    <t>12-04-2024</t>
  </si>
  <si>
    <t>DSH2202</t>
  </si>
  <si>
    <t>IEC 61439-1:2020</t>
  </si>
  <si>
    <t>IP3X/IP4X, ingress of foreign</t>
  </si>
  <si>
    <t>33th OSM/IN (2023)</t>
  </si>
  <si>
    <t>33th OSM/IN (2023): Adopted by OSM/IN.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</si>
</sst>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yyyy/mm/dd;@"/>
    <numFmt numFmtId="166" formatCode="00"/>
    <numFmt numFmtId="167" formatCode="d/mm/yyyy;@"/>
    <numFmt numFmtId="168" formatCode="[$-410]mmm\-yy;@"/>
  </numFmts>
  <fonts count="22" x14ac:knownFonts="1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000000"/>
      <name val="Arial"/>
      <family val="2"/>
    </font>
    <font>
      <b/>
      <u/>
      <sz val="11"/>
      <name val="Arial"/>
      <family val="2"/>
    </font>
    <font>
      <b/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b/>
      <sz val="10"/>
      <color rgb="FF3F3F76"/>
      <name val="Arial"/>
      <family val="2"/>
    </font>
    <font>
      <b/>
      <sz val="10"/>
      <color rgb="FF9C0006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b/>
      <sz val="10"/>
      <color rgb="FF7030A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5" fillId="5" borderId="3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0" fillId="10" borderId="0" applyNumberFormat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2" applyFont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left" vertical="top" wrapText="1"/>
    </xf>
    <xf numFmtId="0" fontId="6" fillId="0" borderId="0" xfId="0" applyFont="1"/>
    <xf numFmtId="49" fontId="6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 applyProtection="1">
      <alignment horizontal="right" vertical="top"/>
      <protection hidden="1"/>
    </xf>
    <xf numFmtId="0" fontId="6" fillId="0" borderId="1" xfId="0" applyFont="1" applyBorder="1" applyAlignment="1">
      <alignment horizontal="center"/>
    </xf>
    <xf numFmtId="0" fontId="3" fillId="0" borderId="1" xfId="1" applyBorder="1" applyAlignment="1" applyProtection="1">
      <alignment horizontal="center" vertical="top"/>
    </xf>
    <xf numFmtId="0" fontId="6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top"/>
      <protection hidden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4" fillId="2" borderId="2" xfId="3" applyFont="1" applyBorder="1" applyAlignment="1">
      <alignment horizontal="center" vertical="center" wrapText="1"/>
    </xf>
    <xf numFmtId="0" fontId="1" fillId="6" borderId="1" xfId="6" applyBorder="1" applyAlignment="1">
      <alignment horizontal="left" vertical="top" wrapText="1"/>
    </xf>
    <xf numFmtId="49" fontId="1" fillId="6" borderId="1" xfId="6" applyNumberFormat="1" applyBorder="1" applyAlignment="1">
      <alignment horizontal="left" vertical="top" wrapText="1"/>
    </xf>
    <xf numFmtId="0" fontId="15" fillId="5" borderId="1" xfId="5" applyBorder="1" applyAlignment="1">
      <alignment horizontal="left" vertical="top" wrapText="1"/>
    </xf>
    <xf numFmtId="0" fontId="17" fillId="5" borderId="2" xfId="5" applyFont="1" applyBorder="1"/>
    <xf numFmtId="0" fontId="14" fillId="2" borderId="2" xfId="3" applyFont="1" applyBorder="1"/>
    <xf numFmtId="0" fontId="18" fillId="3" borderId="2" xfId="4" applyFont="1" applyBorder="1"/>
    <xf numFmtId="0" fontId="16" fillId="7" borderId="2" xfId="7" applyFont="1" applyBorder="1"/>
    <xf numFmtId="0" fontId="19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2" borderId="1" xfId="3" applyFont="1" applyBorder="1" applyAlignment="1">
      <alignment horizontal="left" vertical="top" wrapText="1"/>
    </xf>
    <xf numFmtId="0" fontId="14" fillId="2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1" fillId="0" borderId="1" xfId="4" applyFill="1" applyBorder="1" applyAlignment="1">
      <alignment horizontal="left" vertical="top" wrapText="1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49" fontId="11" fillId="0" borderId="1" xfId="4" applyNumberForma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9" fontId="2" fillId="8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0" fontId="6" fillId="0" borderId="0" xfId="0" applyFont="1" applyFill="1" applyBorder="1"/>
    <xf numFmtId="165" fontId="6" fillId="0" borderId="1" xfId="0" applyNumberFormat="1" applyFont="1" applyBorder="1" applyAlignment="1">
      <alignment horizontal="center" vertical="top" wrapText="1"/>
    </xf>
    <xf numFmtId="165" fontId="6" fillId="0" borderId="1" xfId="2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0" fontId="11" fillId="0" borderId="1" xfId="4" applyFill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/>
    </xf>
    <xf numFmtId="167" fontId="2" fillId="8" borderId="0" xfId="0" applyNumberFormat="1" applyFont="1" applyFill="1"/>
    <xf numFmtId="0" fontId="0" fillId="8" borderId="1" xfId="0" applyFill="1" applyBorder="1" applyAlignment="1">
      <alignment horizontal="center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vertical="top" wrapText="1"/>
    </xf>
    <xf numFmtId="49" fontId="6" fillId="0" borderId="1" xfId="4" applyNumberFormat="1" applyFont="1" applyFill="1" applyBorder="1" applyAlignment="1">
      <alignment horizontal="left" vertical="top" wrapText="1"/>
    </xf>
    <xf numFmtId="0" fontId="11" fillId="3" borderId="1" xfId="4" applyBorder="1" applyAlignment="1">
      <alignment vertical="top" wrapText="1"/>
    </xf>
    <xf numFmtId="0" fontId="7" fillId="0" borderId="1" xfId="1" applyFont="1" applyBorder="1" applyAlignment="1" applyProtection="1">
      <alignment horizontal="center" vertical="top"/>
    </xf>
    <xf numFmtId="164" fontId="6" fillId="0" borderId="1" xfId="2" applyNumberFormat="1" applyFont="1" applyBorder="1" applyAlignment="1">
      <alignment horizontal="left" vertical="top" wrapText="1"/>
    </xf>
    <xf numFmtId="14" fontId="6" fillId="0" borderId="1" xfId="2" applyNumberFormat="1" applyFont="1" applyBorder="1" applyAlignment="1">
      <alignment horizontal="left" vertical="top" wrapText="1"/>
    </xf>
    <xf numFmtId="0" fontId="11" fillId="3" borderId="1" xfId="4" applyBorder="1" applyAlignment="1">
      <alignment horizontal="left" vertical="top" wrapText="1"/>
    </xf>
    <xf numFmtId="49" fontId="11" fillId="3" borderId="1" xfId="4" applyNumberForma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1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/>
    </xf>
    <xf numFmtId="17" fontId="6" fillId="0" borderId="1" xfId="0" applyNumberFormat="1" applyFont="1" applyBorder="1" applyAlignment="1">
      <alignment horizontal="left" vertical="top"/>
    </xf>
    <xf numFmtId="1" fontId="11" fillId="3" borderId="1" xfId="4" applyNumberFormat="1" applyBorder="1" applyAlignment="1">
      <alignment horizontal="left" vertical="top" wrapText="1"/>
    </xf>
    <xf numFmtId="17" fontId="6" fillId="0" borderId="1" xfId="2" applyNumberFormat="1" applyFont="1" applyBorder="1" applyAlignment="1">
      <alignment horizontal="left" vertical="top" wrapText="1"/>
    </xf>
    <xf numFmtId="17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 wrapText="1"/>
    </xf>
    <xf numFmtId="21" fontId="11" fillId="3" borderId="1" xfId="4" applyNumberFormat="1" applyBorder="1" applyAlignment="1">
      <alignment horizontal="left" vertical="top" wrapText="1"/>
    </xf>
    <xf numFmtId="0" fontId="15" fillId="5" borderId="1" xfId="5" applyBorder="1" applyAlignment="1">
      <alignment vertical="top" wrapText="1"/>
    </xf>
    <xf numFmtId="168" fontId="6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/>
    </xf>
    <xf numFmtId="0" fontId="21" fillId="11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" fillId="6" borderId="4" xfId="6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11" fillId="3" borderId="4" xfId="4" applyBorder="1" applyAlignment="1">
      <alignment vertical="top" wrapText="1"/>
    </xf>
    <xf numFmtId="0" fontId="20" fillId="10" borderId="1" xfId="8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right" vertical="top"/>
      <protection hidden="1"/>
    </xf>
    <xf numFmtId="0" fontId="6" fillId="0" borderId="4" xfId="0" applyFont="1" applyBorder="1" applyAlignment="1" applyProtection="1">
      <alignment horizontal="center" vertical="top"/>
      <protection hidden="1"/>
    </xf>
    <xf numFmtId="0" fontId="6" fillId="0" borderId="4" xfId="0" applyFont="1" applyBorder="1" applyAlignment="1">
      <alignment horizontal="center" vertical="top"/>
    </xf>
    <xf numFmtId="0" fontId="3" fillId="0" borderId="4" xfId="1" applyBorder="1" applyAlignment="1" applyProtection="1">
      <alignment horizontal="center" vertical="top"/>
    </xf>
    <xf numFmtId="0" fontId="6" fillId="0" borderId="4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 applyProtection="1">
      <alignment horizontal="right" vertical="top"/>
      <protection hidden="1"/>
    </xf>
    <xf numFmtId="0" fontId="6" fillId="0" borderId="5" xfId="0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>
      <alignment horizontal="center" vertical="top"/>
    </xf>
    <xf numFmtId="0" fontId="3" fillId="0" borderId="5" xfId="1" applyBorder="1" applyAlignment="1" applyProtection="1">
      <alignment horizontal="center" vertical="top"/>
    </xf>
    <xf numFmtId="0" fontId="6" fillId="0" borderId="5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right" vertical="top"/>
      <protection hidden="1"/>
    </xf>
    <xf numFmtId="0" fontId="6" fillId="0" borderId="6" xfId="0" applyFont="1" applyBorder="1" applyAlignment="1" applyProtection="1">
      <alignment horizontal="center" vertical="top"/>
      <protection hidden="1"/>
    </xf>
    <xf numFmtId="0" fontId="6" fillId="0" borderId="6" xfId="0" applyFont="1" applyBorder="1" applyAlignment="1">
      <alignment horizontal="center" vertical="top"/>
    </xf>
    <xf numFmtId="0" fontId="3" fillId="0" borderId="6" xfId="1" applyBorder="1" applyAlignment="1" applyProtection="1">
      <alignment horizontal="center" vertical="top"/>
    </xf>
    <xf numFmtId="0" fontId="6" fillId="0" borderId="6" xfId="2" applyFont="1" applyBorder="1" applyAlignment="1">
      <alignment horizontal="left" vertical="top" wrapText="1"/>
    </xf>
    <xf numFmtId="49" fontId="6" fillId="0" borderId="6" xfId="2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/>
    </xf>
    <xf numFmtId="167" fontId="6" fillId="0" borderId="0" xfId="0" applyNumberFormat="1" applyFont="1" applyAlignment="1">
      <alignment horizontal="left" vertical="top" wrapText="1"/>
    </xf>
    <xf numFmtId="167" fontId="14" fillId="2" borderId="1" xfId="3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top"/>
    </xf>
    <xf numFmtId="167" fontId="6" fillId="0" borderId="1" xfId="2" applyNumberFormat="1" applyFont="1" applyBorder="1" applyAlignment="1">
      <alignment horizontal="left" vertical="top" wrapText="1"/>
    </xf>
    <xf numFmtId="167" fontId="11" fillId="0" borderId="1" xfId="4" applyNumberFormat="1" applyFill="1" applyBorder="1" applyAlignment="1">
      <alignment horizontal="left" vertical="top" wrapText="1"/>
    </xf>
    <xf numFmtId="167" fontId="11" fillId="3" borderId="1" xfId="4" applyNumberFormat="1" applyBorder="1" applyAlignment="1">
      <alignment horizontal="left" vertical="top" wrapText="1"/>
    </xf>
    <xf numFmtId="167" fontId="6" fillId="0" borderId="1" xfId="0" applyNumberFormat="1" applyFont="1" applyBorder="1" applyAlignment="1">
      <alignment horizontal="left" vertical="top" wrapText="1"/>
    </xf>
    <xf numFmtId="167" fontId="1" fillId="6" borderId="1" xfId="6" applyNumberForma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left" vertical="top" wrapText="1"/>
    </xf>
    <xf numFmtId="167" fontId="9" fillId="0" borderId="1" xfId="2" applyNumberFormat="1" applyFont="1" applyBorder="1" applyAlignment="1">
      <alignment horizontal="left" vertical="top" wrapText="1"/>
    </xf>
    <xf numFmtId="0" fontId="7" fillId="0" borderId="4" xfId="1" applyFont="1" applyBorder="1" applyAlignment="1" applyProtection="1">
      <alignment horizontal="center" vertical="top"/>
    </xf>
    <xf numFmtId="0" fontId="11" fillId="3" borderId="6" xfId="4" applyBorder="1" applyAlignment="1">
      <alignment horizontal="left" vertical="top" wrapText="1"/>
    </xf>
    <xf numFmtId="0" fontId="11" fillId="3" borderId="4" xfId="4" applyBorder="1" applyAlignment="1">
      <alignment horizontal="left" vertical="top" wrapText="1"/>
    </xf>
    <xf numFmtId="49" fontId="11" fillId="3" borderId="6" xfId="4" applyNumberFormat="1" applyBorder="1" applyAlignment="1">
      <alignment horizontal="left" vertical="top" wrapText="1"/>
    </xf>
    <xf numFmtId="49" fontId="11" fillId="3" borderId="4" xfId="4" applyNumberFormat="1" applyBorder="1" applyAlignment="1">
      <alignment horizontal="left" vertical="top" wrapText="1"/>
    </xf>
    <xf numFmtId="0" fontId="11" fillId="3" borderId="6" xfId="4" applyBorder="1" applyAlignment="1">
      <alignment vertical="top" wrapText="1"/>
    </xf>
    <xf numFmtId="164" fontId="6" fillId="0" borderId="4" xfId="2" applyNumberFormat="1" applyFont="1" applyBorder="1" applyAlignment="1">
      <alignment horizontal="left" vertical="top" wrapText="1"/>
    </xf>
    <xf numFmtId="167" fontId="6" fillId="0" borderId="5" xfId="2" applyNumberFormat="1" applyFont="1" applyBorder="1" applyAlignment="1">
      <alignment horizontal="left" vertical="top" wrapText="1"/>
    </xf>
    <xf numFmtId="167" fontId="6" fillId="0" borderId="6" xfId="2" applyNumberFormat="1" applyFont="1" applyBorder="1" applyAlignment="1">
      <alignment horizontal="left" vertical="top" wrapText="1"/>
    </xf>
    <xf numFmtId="167" fontId="6" fillId="0" borderId="4" xfId="2" applyNumberFormat="1" applyFont="1" applyBorder="1" applyAlignment="1">
      <alignment horizontal="left" vertical="top" wrapText="1"/>
    </xf>
    <xf numFmtId="0" fontId="1" fillId="6" borderId="5" xfId="6" applyBorder="1" applyAlignment="1">
      <alignment horizontal="left" vertical="top" wrapText="1"/>
    </xf>
    <xf numFmtId="0" fontId="1" fillId="6" borderId="6" xfId="6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top" wrapText="1"/>
    </xf>
    <xf numFmtId="0" fontId="21" fillId="11" borderId="5" xfId="0" applyFont="1" applyFill="1" applyBorder="1" applyAlignment="1">
      <alignment horizontal="left" vertical="top" wrapText="1"/>
    </xf>
    <xf numFmtId="0" fontId="7" fillId="0" borderId="5" xfId="1" applyFont="1" applyBorder="1" applyAlignment="1" applyProtection="1">
      <alignment horizontal="center" vertical="top"/>
    </xf>
    <xf numFmtId="0" fontId="7" fillId="0" borderId="6" xfId="1" applyFont="1" applyBorder="1" applyAlignment="1" applyProtection="1">
      <alignment horizontal="center" vertical="top"/>
    </xf>
    <xf numFmtId="0" fontId="6" fillId="0" borderId="5" xfId="4" applyFont="1" applyFill="1" applyBorder="1" applyAlignment="1">
      <alignment horizontal="left" vertical="top" wrapText="1"/>
    </xf>
    <xf numFmtId="0" fontId="11" fillId="3" borderId="5" xfId="4" applyBorder="1" applyAlignment="1">
      <alignment horizontal="left" vertical="top" wrapText="1"/>
    </xf>
    <xf numFmtId="49" fontId="6" fillId="0" borderId="5" xfId="4" applyNumberFormat="1" applyFont="1" applyFill="1" applyBorder="1" applyAlignment="1">
      <alignment horizontal="left" vertical="top" wrapText="1"/>
    </xf>
    <xf numFmtId="49" fontId="11" fillId="3" borderId="5" xfId="4" applyNumberForma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left" vertical="top" wrapText="1"/>
    </xf>
    <xf numFmtId="164" fontId="6" fillId="0" borderId="5" xfId="2" applyNumberFormat="1" applyFont="1" applyBorder="1" applyAlignment="1">
      <alignment horizontal="left" vertical="top" wrapText="1"/>
    </xf>
    <xf numFmtId="164" fontId="6" fillId="0" borderId="6" xfId="2" applyNumberFormat="1" applyFont="1" applyBorder="1" applyAlignment="1">
      <alignment horizontal="left" vertical="top" wrapText="1"/>
    </xf>
    <xf numFmtId="17" fontId="6" fillId="0" borderId="5" xfId="0" applyNumberFormat="1" applyFont="1" applyBorder="1" applyAlignment="1">
      <alignment horizontal="left" vertical="top"/>
    </xf>
    <xf numFmtId="164" fontId="6" fillId="0" borderId="4" xfId="0" applyNumberFormat="1" applyFont="1" applyBorder="1" applyAlignment="1">
      <alignment horizontal="left" vertical="top"/>
    </xf>
    <xf numFmtId="167" fontId="6" fillId="0" borderId="4" xfId="0" applyNumberFormat="1" applyFont="1" applyBorder="1" applyAlignment="1">
      <alignment horizontal="left" vertical="top" wrapText="1"/>
    </xf>
    <xf numFmtId="167" fontId="11" fillId="0" borderId="5" xfId="4" applyNumberFormat="1" applyFill="1" applyBorder="1" applyAlignment="1">
      <alignment horizontal="left" vertical="top" wrapText="1"/>
    </xf>
    <xf numFmtId="167" fontId="6" fillId="0" borderId="5" xfId="0" applyNumberFormat="1" applyFont="1" applyBorder="1" applyAlignment="1">
      <alignment horizontal="left" vertical="top" wrapText="1"/>
    </xf>
    <xf numFmtId="167" fontId="11" fillId="3" borderId="6" xfId="4" applyNumberFormat="1" applyBorder="1" applyAlignment="1">
      <alignment horizontal="left" vertical="top" wrapText="1"/>
    </xf>
    <xf numFmtId="167" fontId="11" fillId="3" borderId="4" xfId="4" applyNumberFormat="1" applyBorder="1" applyAlignment="1">
      <alignment horizontal="left" vertical="top" wrapText="1"/>
    </xf>
    <xf numFmtId="0" fontId="11" fillId="3" borderId="5" xfId="4" applyBorder="1" applyAlignment="1">
      <alignment vertical="top" wrapText="1"/>
    </xf>
    <xf numFmtId="0" fontId="2" fillId="0" borderId="5" xfId="0" applyFont="1" applyBorder="1"/>
    <xf numFmtId="0" fontId="6" fillId="4" borderId="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1" applyBorder="1" applyAlignment="1" applyProtection="1"/>
    <xf numFmtId="165" fontId="6" fillId="0" borderId="1" xfId="0" applyNumberFormat="1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top"/>
    </xf>
    <xf numFmtId="165" fontId="2" fillId="0" borderId="1" xfId="0" applyNumberFormat="1" applyFont="1" applyBorder="1" applyAlignment="1">
      <alignment horizontal="left" vertical="center"/>
    </xf>
    <xf numFmtId="165" fontId="6" fillId="0" borderId="4" xfId="2" applyNumberFormat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/>
    </xf>
    <xf numFmtId="165" fontId="6" fillId="0" borderId="5" xfId="0" applyNumberFormat="1" applyFont="1" applyBorder="1" applyAlignment="1">
      <alignment horizontal="left" vertical="top" wrapText="1"/>
    </xf>
    <xf numFmtId="165" fontId="6" fillId="0" borderId="1" xfId="2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165" fontId="6" fillId="0" borderId="4" xfId="0" applyNumberFormat="1" applyFont="1" applyBorder="1" applyAlignment="1">
      <alignment horizontal="left" vertical="top" wrapText="1"/>
    </xf>
    <xf numFmtId="165" fontId="6" fillId="0" borderId="6" xfId="0" applyNumberFormat="1" applyFont="1" applyBorder="1" applyAlignment="1">
      <alignment horizontal="center" vertical="top"/>
    </xf>
    <xf numFmtId="14" fontId="6" fillId="0" borderId="6" xfId="0" applyNumberFormat="1" applyFont="1" applyBorder="1" applyAlignment="1">
      <alignment horizontal="left" vertical="top" wrapText="1"/>
    </xf>
    <xf numFmtId="14" fontId="6" fillId="0" borderId="5" xfId="0" applyNumberFormat="1" applyFont="1" applyBorder="1" applyAlignment="1">
      <alignment horizontal="left" vertical="top" wrapText="1"/>
    </xf>
    <xf numFmtId="165" fontId="6" fillId="0" borderId="6" xfId="0" applyNumberFormat="1" applyFont="1" applyBorder="1" applyAlignment="1">
      <alignment horizontal="left" vertical="top"/>
    </xf>
    <xf numFmtId="165" fontId="6" fillId="0" borderId="5" xfId="0" applyNumberFormat="1" applyFont="1" applyBorder="1" applyAlignment="1">
      <alignment horizontal="center" vertical="top"/>
    </xf>
  </cellXfs>
  <cellStyles count="9">
    <cellStyle name="20% - Accent1" xfId="6" builtinId="30"/>
    <cellStyle name="40% - Accent1" xfId="7" builtinId="31"/>
    <cellStyle name="Bad" xfId="4" builtinId="27"/>
    <cellStyle name="Good" xfId="3" builtinId="26"/>
    <cellStyle name="Hyperlink" xfId="1" builtinId="8"/>
    <cellStyle name="Input" xfId="5" builtinId="20"/>
    <cellStyle name="Neutral" xfId="8" builtinId="28"/>
    <cellStyle name="Normal" xfId="0" builtinId="0"/>
    <cellStyle name="Normale_Foglio1" xfId="2" xr:uid="{00000000-0005-0000-0000-000002000000}"/>
  </cellStyles>
  <dxfs count="32">
    <dxf>
      <font>
        <b/>
        <i val="0"/>
        <color theme="3" tint="0.39994506668294322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ont>
        <b/>
        <i val="0"/>
        <color theme="3" tint="0.39994506668294322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luigi_zanutto/AppData/Local/Microsoft/Windows/Temporary%20Internet%20Files/Content.IE5/PQHOM1QM/OSM-IN_Sheets/PDSH%20OSM-IN%20283.pdf" TargetMode="External"/><Relationship Id="rId2" Type="http://schemas.openxmlformats.org/officeDocument/2006/relationships/hyperlink" Target="http://www.eepca.eu/dev/doc/document_download.php?document=8514" TargetMode="External"/><Relationship Id="rId1" Type="http://schemas.openxmlformats.org/officeDocument/2006/relationships/hyperlink" Target="http://www.eepca.eu/dev/doc/document_download.php?document=844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../../../../luigi_zanutto/AppData/Local/Microsoft/Windows/Temporary%20Internet%20Files/Content.IE5/PQHOM1QM/OSM-IN_Sheets/PDSH%20OSM-IN%2028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DQ628"/>
  <sheetViews>
    <sheetView showZeros="0" tabSelected="1" zoomScale="96" zoomScaleNormal="96" workbookViewId="0">
      <pane xSplit="5" ySplit="2" topLeftCell="F5" activePane="bottomRight" state="frozen"/>
      <selection pane="topRight" activeCell="F1" sqref="F1"/>
      <selection pane="bottomLeft" activeCell="A2" sqref="A2"/>
      <selection pane="bottomRight" activeCell="E5" sqref="E5"/>
    </sheetView>
  </sheetViews>
  <sheetFormatPr defaultColWidth="9.140625" defaultRowHeight="12.75" outlineLevelCol="1" x14ac:dyDescent="0.2"/>
  <cols>
    <col min="1" max="1" width="2.7109375" style="10" customWidth="1"/>
    <col min="2" max="2" width="15" style="13" bestFit="1" customWidth="1"/>
    <col min="3" max="3" width="17.42578125" style="11" customWidth="1"/>
    <col min="4" max="4" width="15.7109375" style="11" hidden="1" customWidth="1" outlineLevel="1"/>
    <col min="5" max="5" width="24.5703125" style="14" customWidth="1" collapsed="1"/>
    <col min="6" max="6" width="22.85546875" style="15" customWidth="1"/>
    <col min="7" max="7" width="36.42578125" style="14" customWidth="1"/>
    <col min="8" max="8" width="21.5703125" style="14" customWidth="1"/>
    <col min="9" max="9" width="29.5703125" style="14" hidden="1" customWidth="1" outlineLevel="1"/>
    <col min="10" max="10" width="14.7109375" style="206" hidden="1" customWidth="1" outlineLevel="1"/>
    <col min="11" max="11" width="13.7109375" style="154" customWidth="1" collapsed="1"/>
    <col min="12" max="12" width="25" style="42" bestFit="1" customWidth="1"/>
    <col min="13" max="13" width="12.85546875" style="42" bestFit="1" customWidth="1"/>
    <col min="14" max="14" width="63.28515625" style="17" customWidth="1"/>
    <col min="15" max="15" width="61.28515625" style="16" hidden="1" customWidth="1" outlineLevel="1"/>
    <col min="16" max="16" width="9.140625" style="25" hidden="1" customWidth="1" outlineLevel="1"/>
    <col min="17" max="17" width="10.5703125" style="25" hidden="1" customWidth="1" outlineLevel="1"/>
    <col min="18" max="18" width="8.5703125" style="25" hidden="1" customWidth="1" outlineLevel="1"/>
    <col min="19" max="19" width="9" style="25" hidden="1" customWidth="1" outlineLevel="1"/>
    <col min="20" max="20" width="6" style="25" hidden="1" customWidth="1" outlineLevel="1"/>
    <col min="21" max="21" width="12.42578125" style="25" hidden="1" customWidth="1" outlineLevel="1"/>
    <col min="22" max="22" width="9.140625" style="10" collapsed="1"/>
    <col min="23" max="16384" width="9.140625" style="10"/>
  </cols>
  <sheetData>
    <row r="1" spans="1:121" x14ac:dyDescent="0.2">
      <c r="B1" s="69" t="s">
        <v>556</v>
      </c>
      <c r="C1" s="68" t="s">
        <v>1239</v>
      </c>
      <c r="P1" s="118" t="s">
        <v>564</v>
      </c>
      <c r="Q1" s="118" t="s">
        <v>562</v>
      </c>
      <c r="R1" s="118" t="s">
        <v>112</v>
      </c>
      <c r="S1" s="118" t="s">
        <v>563</v>
      </c>
    </row>
    <row r="2" spans="1:121" s="25" customFormat="1" ht="38.25" x14ac:dyDescent="0.2">
      <c r="A2" s="29"/>
      <c r="B2" s="52" t="s">
        <v>0</v>
      </c>
      <c r="C2" s="53" t="s">
        <v>1</v>
      </c>
      <c r="D2" s="53" t="s">
        <v>2</v>
      </c>
      <c r="E2" s="52" t="s">
        <v>3</v>
      </c>
      <c r="F2" s="53" t="s">
        <v>4</v>
      </c>
      <c r="G2" s="52" t="s">
        <v>5</v>
      </c>
      <c r="H2" s="54" t="s">
        <v>6</v>
      </c>
      <c r="I2" s="52" t="s">
        <v>7</v>
      </c>
      <c r="J2" s="207" t="s">
        <v>8</v>
      </c>
      <c r="K2" s="155" t="s">
        <v>9</v>
      </c>
      <c r="L2" s="55" t="s">
        <v>10</v>
      </c>
      <c r="M2" s="55" t="s">
        <v>11</v>
      </c>
      <c r="N2" s="55" t="s">
        <v>12</v>
      </c>
      <c r="O2" s="52" t="s">
        <v>13</v>
      </c>
      <c r="P2" s="118">
        <f>MAX(P3:P1001)</f>
        <v>20860</v>
      </c>
      <c r="Q2" s="118">
        <f>MAX(Q3:Q1001)</f>
        <v>791</v>
      </c>
      <c r="R2" s="118">
        <f>MAX(R3:R1001)</f>
        <v>2202</v>
      </c>
      <c r="S2" s="118" t="s">
        <v>14</v>
      </c>
      <c r="T2" s="118" t="s">
        <v>2</v>
      </c>
    </row>
    <row r="3" spans="1:121" ht="38.25" hidden="1" x14ac:dyDescent="0.2">
      <c r="A3" s="18">
        <v>0</v>
      </c>
      <c r="B3" s="6" t="s">
        <v>326</v>
      </c>
      <c r="C3" s="6" t="s">
        <v>764</v>
      </c>
      <c r="D3" s="20" t="s">
        <v>770</v>
      </c>
      <c r="E3" s="2" t="s">
        <v>260</v>
      </c>
      <c r="F3" s="5" t="s">
        <v>311</v>
      </c>
      <c r="G3" s="2" t="s">
        <v>751</v>
      </c>
      <c r="H3" s="2" t="s">
        <v>223</v>
      </c>
      <c r="I3" s="2" t="s">
        <v>752</v>
      </c>
      <c r="J3" s="98">
        <v>39988</v>
      </c>
      <c r="K3" s="2" t="s">
        <v>20</v>
      </c>
      <c r="L3" s="26" t="s">
        <v>143</v>
      </c>
      <c r="M3" s="26"/>
      <c r="N3" s="27"/>
      <c r="O3" s="111" t="s">
        <v>1234</v>
      </c>
      <c r="P3" s="29"/>
      <c r="Q3" s="29"/>
      <c r="R3" s="29"/>
      <c r="S3" s="29"/>
      <c r="T3" s="29"/>
      <c r="U3" s="29" t="s">
        <v>477</v>
      </c>
    </row>
    <row r="4" spans="1:121" ht="25.5" hidden="1" x14ac:dyDescent="0.2">
      <c r="A4" s="18">
        <f>VLOOKUP(L4,LEGEND!$B$3:$C$11,2,FALSE)</f>
        <v>0</v>
      </c>
      <c r="B4" s="6" t="s">
        <v>326</v>
      </c>
      <c r="C4" s="58" t="s">
        <v>768</v>
      </c>
      <c r="D4" s="20" t="str">
        <f t="shared" ref="D4" si="0">IF($T4="Y",HYPERLINK((CONCATENATE("http://www.etics.org/doc/document_download.php?document=",$P4)),"DSH"),"")</f>
        <v/>
      </c>
      <c r="E4" s="57" t="s">
        <v>759</v>
      </c>
      <c r="F4" s="61" t="s">
        <v>292</v>
      </c>
      <c r="G4" s="57" t="s">
        <v>760</v>
      </c>
      <c r="H4" s="8" t="s">
        <v>223</v>
      </c>
      <c r="I4" s="2" t="s">
        <v>761</v>
      </c>
      <c r="J4" s="73" t="s">
        <v>762</v>
      </c>
      <c r="K4" s="76" t="s">
        <v>700</v>
      </c>
      <c r="L4" s="76" t="s">
        <v>465</v>
      </c>
      <c r="M4" s="26"/>
      <c r="N4" s="4"/>
      <c r="O4" s="12"/>
      <c r="P4" s="29"/>
      <c r="Q4" s="29">
        <f>IF(B4="OSM-IN",(MAX($Q$3:$Q3)+1),0)</f>
        <v>0</v>
      </c>
      <c r="R4" s="29"/>
      <c r="S4" s="29"/>
      <c r="T4" s="29"/>
      <c r="U4" s="29"/>
    </row>
    <row r="5" spans="1:121" ht="25.5" x14ac:dyDescent="0.2">
      <c r="A5" s="121">
        <f>VLOOKUP(L5,LEGEND!$B$3:$C$11,2,FALSE)</f>
        <v>2</v>
      </c>
      <c r="B5" s="122" t="s">
        <v>15</v>
      </c>
      <c r="C5" s="123">
        <f>$Q5</f>
        <v>274</v>
      </c>
      <c r="D5" s="124" t="str">
        <f>IF($T5="Y",HYPERLINK((CONCATENATE("http://www.etics.org/doc/document_download.php?document=",$P5)),"DSH"),"")</f>
        <v>DSH</v>
      </c>
      <c r="E5" s="125" t="s">
        <v>16</v>
      </c>
      <c r="F5" s="126" t="s">
        <v>17</v>
      </c>
      <c r="G5" s="125" t="s">
        <v>18</v>
      </c>
      <c r="H5" s="127" t="s">
        <v>19</v>
      </c>
      <c r="I5" s="125" t="s">
        <v>20</v>
      </c>
      <c r="J5" s="213" t="s">
        <v>21</v>
      </c>
      <c r="K5" s="125" t="s">
        <v>20</v>
      </c>
      <c r="L5" s="123" t="s">
        <v>22</v>
      </c>
      <c r="M5" s="128"/>
      <c r="N5" s="129" t="s">
        <v>23</v>
      </c>
      <c r="O5" s="125" t="s">
        <v>24</v>
      </c>
      <c r="P5" s="123">
        <v>12896</v>
      </c>
      <c r="Q5" s="123">
        <v>274</v>
      </c>
      <c r="R5" s="123"/>
      <c r="S5" s="123" t="str">
        <f>IF(LEN($Q5)&gt;3,RIGHT($Q5,LEN($Q5)-3),"")</f>
        <v/>
      </c>
      <c r="T5" s="130" t="s">
        <v>25</v>
      </c>
      <c r="U5" s="21"/>
    </row>
    <row r="6" spans="1:121" ht="25.5" x14ac:dyDescent="0.2">
      <c r="A6" s="18">
        <f>VLOOKUP(L6,LEGEND!$B$3:$C$11,2,FALSE)</f>
        <v>2</v>
      </c>
      <c r="B6" s="30" t="s">
        <v>15</v>
      </c>
      <c r="C6" s="6" t="str">
        <f>$Q6</f>
        <v>074</v>
      </c>
      <c r="D6" s="20" t="str">
        <f>IF($T6="Y",HYPERLINK((CONCATENATE("http://www.etics.org/doc/document_download.php?document=",$P6)),"DSH"),"")</f>
        <v>DSH</v>
      </c>
      <c r="E6" s="8" t="s">
        <v>26</v>
      </c>
      <c r="F6" s="9" t="s">
        <v>48</v>
      </c>
      <c r="G6" s="8" t="s">
        <v>49</v>
      </c>
      <c r="H6" s="8" t="s">
        <v>29</v>
      </c>
      <c r="I6" s="8" t="s">
        <v>20</v>
      </c>
      <c r="J6" s="211" t="s">
        <v>20</v>
      </c>
      <c r="K6" s="8" t="s">
        <v>20</v>
      </c>
      <c r="L6" s="123" t="s">
        <v>22</v>
      </c>
      <c r="M6" s="26" t="s">
        <v>1236</v>
      </c>
      <c r="N6" s="23"/>
      <c r="O6" s="2" t="s">
        <v>50</v>
      </c>
      <c r="P6" s="6">
        <v>8462</v>
      </c>
      <c r="Q6" s="6" t="s">
        <v>51</v>
      </c>
      <c r="R6" s="6"/>
      <c r="S6" s="6"/>
      <c r="T6" s="6" t="s">
        <v>25</v>
      </c>
      <c r="U6" s="23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ht="25.5" x14ac:dyDescent="0.2">
      <c r="A7" s="18">
        <f>VLOOKUP(L7,LEGEND!$B$3:$C$11,2,FALSE)</f>
        <v>2</v>
      </c>
      <c r="B7" s="30" t="s">
        <v>15</v>
      </c>
      <c r="C7" s="6" t="str">
        <f>$Q7</f>
        <v>076</v>
      </c>
      <c r="D7" s="20" t="str">
        <f>IF($T7="Y",HYPERLINK((CONCATENATE("http://www.etics.org/doc/document_download.php?document=",$P7)),"DSH"),"")</f>
        <v>DSH</v>
      </c>
      <c r="E7" s="8" t="s">
        <v>26</v>
      </c>
      <c r="F7" s="9" t="s">
        <v>27</v>
      </c>
      <c r="G7" s="8" t="s">
        <v>28</v>
      </c>
      <c r="H7" s="8" t="s">
        <v>29</v>
      </c>
      <c r="I7" s="8" t="s">
        <v>20</v>
      </c>
      <c r="J7" s="211" t="s">
        <v>20</v>
      </c>
      <c r="K7" s="8" t="s">
        <v>20</v>
      </c>
      <c r="L7" s="123" t="s">
        <v>22</v>
      </c>
      <c r="M7" s="26" t="s">
        <v>1236</v>
      </c>
      <c r="N7" s="4"/>
      <c r="O7" s="2" t="s">
        <v>30</v>
      </c>
      <c r="P7" s="6">
        <v>8464</v>
      </c>
      <c r="Q7" s="6" t="s">
        <v>31</v>
      </c>
      <c r="R7" s="6"/>
      <c r="S7" s="6"/>
      <c r="T7" s="6" t="s">
        <v>25</v>
      </c>
      <c r="U7" s="21"/>
    </row>
    <row r="8" spans="1:121" s="1" customFormat="1" ht="38.25" x14ac:dyDescent="0.2">
      <c r="A8" s="18">
        <f>VLOOKUP(L8,LEGEND!$B$3:$C$11,2,FALSE)</f>
        <v>2</v>
      </c>
      <c r="B8" s="30" t="s">
        <v>15</v>
      </c>
      <c r="C8" s="6" t="str">
        <f>$Q8</f>
        <v>078</v>
      </c>
      <c r="D8" s="20" t="str">
        <f>IF($T8="Y",HYPERLINK((CONCATENATE("http://www.etics.org/doc/document_download.php?document=",$P8)),"DSH"),"")</f>
        <v>DSH</v>
      </c>
      <c r="E8" s="8" t="s">
        <v>26</v>
      </c>
      <c r="F8" s="9" t="s">
        <v>32</v>
      </c>
      <c r="G8" s="8" t="s">
        <v>33</v>
      </c>
      <c r="H8" s="8" t="s">
        <v>29</v>
      </c>
      <c r="I8" s="8" t="s">
        <v>20</v>
      </c>
      <c r="J8" s="211" t="s">
        <v>20</v>
      </c>
      <c r="K8" s="8" t="s">
        <v>20</v>
      </c>
      <c r="L8" s="123" t="s">
        <v>22</v>
      </c>
      <c r="M8" s="26" t="s">
        <v>1236</v>
      </c>
      <c r="N8" s="4"/>
      <c r="O8" s="2" t="s">
        <v>34</v>
      </c>
      <c r="P8" s="6">
        <v>8466</v>
      </c>
      <c r="Q8" s="6" t="s">
        <v>35</v>
      </c>
      <c r="R8" s="6"/>
      <c r="S8" s="6"/>
      <c r="T8" s="6" t="s">
        <v>25</v>
      </c>
      <c r="U8" s="2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</row>
    <row r="9" spans="1:121" s="1" customFormat="1" ht="25.5" x14ac:dyDescent="0.2">
      <c r="A9" s="18">
        <f>VLOOKUP(L9,LEGEND!$B$3:$C$11,2,FALSE)</f>
        <v>2</v>
      </c>
      <c r="B9" s="30" t="s">
        <v>15</v>
      </c>
      <c r="C9" s="6" t="str">
        <f>$Q9</f>
        <v>080</v>
      </c>
      <c r="D9" s="20" t="str">
        <f>IF($T9="Y",HYPERLINK((CONCATENATE("http://www.etics.org/doc/document_download.php?document=",$P9)),"DSH"),"")</f>
        <v>DSH</v>
      </c>
      <c r="E9" s="8" t="s">
        <v>26</v>
      </c>
      <c r="F9" s="9" t="s">
        <v>36</v>
      </c>
      <c r="G9" s="8" t="s">
        <v>37</v>
      </c>
      <c r="H9" s="8" t="s">
        <v>29</v>
      </c>
      <c r="I9" s="8" t="s">
        <v>20</v>
      </c>
      <c r="J9" s="211" t="s">
        <v>20</v>
      </c>
      <c r="K9" s="8" t="s">
        <v>20</v>
      </c>
      <c r="L9" s="123" t="s">
        <v>22</v>
      </c>
      <c r="M9" s="26" t="s">
        <v>1236</v>
      </c>
      <c r="N9" s="4"/>
      <c r="O9" s="2" t="s">
        <v>38</v>
      </c>
      <c r="P9" s="6">
        <v>8468</v>
      </c>
      <c r="Q9" s="6" t="s">
        <v>39</v>
      </c>
      <c r="R9" s="6"/>
      <c r="S9" s="6"/>
      <c r="T9" s="6" t="s">
        <v>25</v>
      </c>
      <c r="U9" s="2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</row>
    <row r="10" spans="1:121" s="1" customFormat="1" hidden="1" x14ac:dyDescent="0.2">
      <c r="A10" s="133">
        <v>0</v>
      </c>
      <c r="B10" s="135" t="s">
        <v>326</v>
      </c>
      <c r="C10" s="135" t="s">
        <v>767</v>
      </c>
      <c r="D10" s="136" t="s">
        <v>770</v>
      </c>
      <c r="E10" s="183" t="s">
        <v>639</v>
      </c>
      <c r="F10" s="185" t="s">
        <v>757</v>
      </c>
      <c r="G10" s="183" t="s">
        <v>758</v>
      </c>
      <c r="H10" s="183" t="s">
        <v>429</v>
      </c>
      <c r="I10" s="153" t="s">
        <v>434</v>
      </c>
      <c r="J10" s="189">
        <v>39304</v>
      </c>
      <c r="K10" s="183" t="s">
        <v>20</v>
      </c>
      <c r="L10" s="123" t="s">
        <v>465</v>
      </c>
      <c r="M10" s="140" t="s">
        <v>73</v>
      </c>
      <c r="N10" s="141"/>
      <c r="O10" s="196" t="s">
        <v>706</v>
      </c>
      <c r="P10" s="142"/>
      <c r="Q10" s="142"/>
      <c r="R10" s="142"/>
      <c r="S10" s="142"/>
      <c r="T10" s="142"/>
      <c r="U10" s="29" t="s">
        <v>545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</row>
    <row r="11" spans="1:121" s="1" customFormat="1" ht="38.25" hidden="1" x14ac:dyDescent="0.2">
      <c r="A11" s="18">
        <v>0</v>
      </c>
      <c r="B11" s="6" t="s">
        <v>326</v>
      </c>
      <c r="C11" s="26" t="s">
        <v>765</v>
      </c>
      <c r="D11" s="20" t="s">
        <v>770</v>
      </c>
      <c r="E11" s="2" t="s">
        <v>753</v>
      </c>
      <c r="F11" s="5" t="s">
        <v>754</v>
      </c>
      <c r="G11" s="2" t="s">
        <v>755</v>
      </c>
      <c r="H11" s="2" t="s">
        <v>223</v>
      </c>
      <c r="I11" s="2" t="s">
        <v>182</v>
      </c>
      <c r="J11" s="106">
        <v>41365</v>
      </c>
      <c r="K11" s="2" t="s">
        <v>20</v>
      </c>
      <c r="L11" s="123" t="s">
        <v>143</v>
      </c>
      <c r="M11" s="26"/>
      <c r="N11" s="4"/>
      <c r="O11" s="111" t="s">
        <v>1235</v>
      </c>
      <c r="P11" s="29"/>
      <c r="Q11" s="29"/>
      <c r="R11" s="29"/>
      <c r="S11" s="29"/>
      <c r="T11" s="29"/>
      <c r="U11" s="29" t="s">
        <v>477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</row>
    <row r="12" spans="1:121" s="1" customFormat="1" ht="38.25" hidden="1" x14ac:dyDescent="0.2">
      <c r="A12" s="18">
        <v>0</v>
      </c>
      <c r="B12" s="6" t="s">
        <v>326</v>
      </c>
      <c r="C12" s="26" t="s">
        <v>766</v>
      </c>
      <c r="D12" s="20" t="s">
        <v>770</v>
      </c>
      <c r="E12" s="2" t="s">
        <v>756</v>
      </c>
      <c r="F12" s="5" t="s">
        <v>754</v>
      </c>
      <c r="G12" s="2" t="s">
        <v>755</v>
      </c>
      <c r="H12" s="2" t="s">
        <v>223</v>
      </c>
      <c r="I12" s="2" t="s">
        <v>182</v>
      </c>
      <c r="J12" s="106">
        <v>41365</v>
      </c>
      <c r="K12" s="2" t="s">
        <v>20</v>
      </c>
      <c r="L12" s="123" t="s">
        <v>143</v>
      </c>
      <c r="M12" s="26"/>
      <c r="N12" s="4"/>
      <c r="O12" s="115" t="s">
        <v>763</v>
      </c>
      <c r="P12" s="29"/>
      <c r="Q12" s="29"/>
      <c r="R12" s="29"/>
      <c r="S12" s="29"/>
      <c r="T12" s="29"/>
      <c r="U12" s="29" t="s">
        <v>477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</row>
    <row r="13" spans="1:121" s="1" customFormat="1" ht="25.5" x14ac:dyDescent="0.2">
      <c r="A13" s="121">
        <f>VLOOKUP(L13,LEGEND!$B$3:$C$11,2,FALSE)</f>
        <v>2</v>
      </c>
      <c r="B13" s="122" t="s">
        <v>15</v>
      </c>
      <c r="C13" s="123" t="str">
        <f>$Q13</f>
        <v>084</v>
      </c>
      <c r="D13" s="124" t="str">
        <f>IF($T13="Y",HYPERLINK((CONCATENATE("http://www.etics.org/doc/document_download.php?document=",$P13)),"DSH"),"")</f>
        <v>DSH</v>
      </c>
      <c r="E13" s="127" t="s">
        <v>26</v>
      </c>
      <c r="F13" s="131" t="s">
        <v>40</v>
      </c>
      <c r="G13" s="127" t="s">
        <v>41</v>
      </c>
      <c r="H13" s="127" t="s">
        <v>29</v>
      </c>
      <c r="I13" s="127" t="s">
        <v>20</v>
      </c>
      <c r="J13" s="208" t="s">
        <v>20</v>
      </c>
      <c r="K13" s="127" t="s">
        <v>20</v>
      </c>
      <c r="L13" s="123" t="s">
        <v>22</v>
      </c>
      <c r="M13" s="128" t="s">
        <v>1236</v>
      </c>
      <c r="N13" s="129"/>
      <c r="O13" s="125" t="s">
        <v>42</v>
      </c>
      <c r="P13" s="123">
        <v>8472</v>
      </c>
      <c r="Q13" s="123" t="s">
        <v>43</v>
      </c>
      <c r="R13" s="123"/>
      <c r="S13" s="123"/>
      <c r="T13" s="123" t="s">
        <v>25</v>
      </c>
      <c r="U13" s="21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</row>
    <row r="14" spans="1:121" s="1" customFormat="1" ht="42.75" hidden="1" customHeight="1" x14ac:dyDescent="0.2">
      <c r="A14" s="18">
        <v>0</v>
      </c>
      <c r="B14" s="6" t="s">
        <v>15</v>
      </c>
      <c r="C14" s="89" t="s">
        <v>769</v>
      </c>
      <c r="D14" s="20" t="s">
        <v>770</v>
      </c>
      <c r="E14" s="3" t="s">
        <v>17</v>
      </c>
      <c r="F14" s="2" t="s">
        <v>20</v>
      </c>
      <c r="G14" s="2" t="s">
        <v>771</v>
      </c>
      <c r="H14" s="2" t="s">
        <v>181</v>
      </c>
      <c r="I14" s="4" t="s">
        <v>20</v>
      </c>
      <c r="J14" s="103" t="s">
        <v>20</v>
      </c>
      <c r="K14" s="156" t="s">
        <v>20</v>
      </c>
      <c r="L14" s="123" t="s">
        <v>466</v>
      </c>
      <c r="M14" s="26"/>
      <c r="N14" s="4"/>
      <c r="O14" s="109" t="s">
        <v>1188</v>
      </c>
      <c r="P14" s="29">
        <v>8444</v>
      </c>
      <c r="Q14" s="29" t="s">
        <v>769</v>
      </c>
      <c r="R14" s="29">
        <v>1</v>
      </c>
      <c r="S14" s="29" t="s">
        <v>1187</v>
      </c>
      <c r="T14" s="29" t="s">
        <v>25</v>
      </c>
      <c r="U14" s="29" t="s">
        <v>488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</row>
    <row r="15" spans="1:121" s="1" customFormat="1" ht="25.5" hidden="1" x14ac:dyDescent="0.2">
      <c r="A15" s="133">
        <v>0</v>
      </c>
      <c r="B15" s="135" t="s">
        <v>15</v>
      </c>
      <c r="C15" s="180" t="s">
        <v>772</v>
      </c>
      <c r="D15" s="136" t="s">
        <v>770</v>
      </c>
      <c r="E15" s="139" t="s">
        <v>17</v>
      </c>
      <c r="F15" s="143" t="s">
        <v>20</v>
      </c>
      <c r="G15" s="139" t="s">
        <v>773</v>
      </c>
      <c r="H15" s="139" t="s">
        <v>181</v>
      </c>
      <c r="I15" s="139" t="s">
        <v>20</v>
      </c>
      <c r="J15" s="187" t="s">
        <v>20</v>
      </c>
      <c r="K15" s="171" t="s">
        <v>20</v>
      </c>
      <c r="L15" s="123" t="s">
        <v>466</v>
      </c>
      <c r="M15" s="140"/>
      <c r="N15" s="141" t="s">
        <v>774</v>
      </c>
      <c r="O15" s="179" t="s">
        <v>1188</v>
      </c>
      <c r="P15" s="142">
        <v>8445</v>
      </c>
      <c r="Q15" s="142" t="s">
        <v>772</v>
      </c>
      <c r="R15" s="142">
        <v>2</v>
      </c>
      <c r="S15" s="142" t="s">
        <v>1187</v>
      </c>
      <c r="T15" s="142" t="s">
        <v>25</v>
      </c>
      <c r="U15" s="29" t="s">
        <v>488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</row>
    <row r="16" spans="1:121" ht="25.5" hidden="1" x14ac:dyDescent="0.2">
      <c r="A16" s="18">
        <v>0</v>
      </c>
      <c r="B16" s="6" t="s">
        <v>15</v>
      </c>
      <c r="C16" s="89" t="s">
        <v>775</v>
      </c>
      <c r="D16" s="20" t="s">
        <v>770</v>
      </c>
      <c r="E16" s="8" t="s">
        <v>17</v>
      </c>
      <c r="F16" s="9" t="s">
        <v>20</v>
      </c>
      <c r="G16" s="8" t="s">
        <v>776</v>
      </c>
      <c r="H16" s="8" t="s">
        <v>181</v>
      </c>
      <c r="I16" s="8" t="s">
        <v>20</v>
      </c>
      <c r="J16" s="90" t="s">
        <v>20</v>
      </c>
      <c r="K16" s="157" t="s">
        <v>20</v>
      </c>
      <c r="L16" s="123" t="s">
        <v>466</v>
      </c>
      <c r="M16" s="26"/>
      <c r="N16" s="4"/>
      <c r="O16" s="109" t="s">
        <v>1188</v>
      </c>
      <c r="P16" s="29">
        <v>8446</v>
      </c>
      <c r="Q16" s="29" t="s">
        <v>775</v>
      </c>
      <c r="R16" s="29">
        <v>3</v>
      </c>
      <c r="S16" s="29" t="s">
        <v>1187</v>
      </c>
      <c r="T16" s="29" t="s">
        <v>25</v>
      </c>
      <c r="U16" s="29" t="s">
        <v>488</v>
      </c>
    </row>
    <row r="17" spans="1:21" ht="25.5" hidden="1" x14ac:dyDescent="0.2">
      <c r="A17" s="18">
        <v>0</v>
      </c>
      <c r="B17" s="6" t="s">
        <v>15</v>
      </c>
      <c r="C17" s="89" t="s">
        <v>777</v>
      </c>
      <c r="D17" s="20" t="s">
        <v>770</v>
      </c>
      <c r="E17" s="8" t="s">
        <v>17</v>
      </c>
      <c r="F17" s="9" t="s">
        <v>20</v>
      </c>
      <c r="G17" s="8" t="s">
        <v>778</v>
      </c>
      <c r="H17" s="8" t="s">
        <v>181</v>
      </c>
      <c r="I17" s="8" t="s">
        <v>20</v>
      </c>
      <c r="J17" s="90" t="s">
        <v>20</v>
      </c>
      <c r="K17" s="157" t="s">
        <v>20</v>
      </c>
      <c r="L17" s="123" t="s">
        <v>466</v>
      </c>
      <c r="M17" s="26"/>
      <c r="N17" s="4"/>
      <c r="O17" s="109" t="s">
        <v>1189</v>
      </c>
      <c r="P17" s="29">
        <v>8447</v>
      </c>
      <c r="Q17" s="29" t="s">
        <v>777</v>
      </c>
      <c r="R17" s="29">
        <v>4</v>
      </c>
      <c r="S17" s="29" t="s">
        <v>1187</v>
      </c>
      <c r="T17" s="29" t="s">
        <v>25</v>
      </c>
      <c r="U17" s="29" t="s">
        <v>488</v>
      </c>
    </row>
    <row r="18" spans="1:21" ht="25.5" hidden="1" x14ac:dyDescent="0.2">
      <c r="A18" s="121">
        <v>0</v>
      </c>
      <c r="B18" s="123" t="s">
        <v>15</v>
      </c>
      <c r="C18" s="164" t="s">
        <v>779</v>
      </c>
      <c r="D18" s="124" t="s">
        <v>770</v>
      </c>
      <c r="E18" s="127" t="s">
        <v>780</v>
      </c>
      <c r="F18" s="131" t="s">
        <v>781</v>
      </c>
      <c r="G18" s="127" t="s">
        <v>782</v>
      </c>
      <c r="H18" s="127" t="s">
        <v>181</v>
      </c>
      <c r="I18" s="127" t="s">
        <v>20</v>
      </c>
      <c r="J18" s="170" t="s">
        <v>20</v>
      </c>
      <c r="K18" s="173" t="s">
        <v>20</v>
      </c>
      <c r="L18" s="123" t="s">
        <v>466</v>
      </c>
      <c r="M18" s="128"/>
      <c r="N18" s="129"/>
      <c r="O18" s="114"/>
      <c r="P18" s="130">
        <v>8448</v>
      </c>
      <c r="Q18" s="130" t="s">
        <v>779</v>
      </c>
      <c r="R18" s="130">
        <v>5</v>
      </c>
      <c r="S18" s="130" t="s">
        <v>1187</v>
      </c>
      <c r="T18" s="130" t="s">
        <v>25</v>
      </c>
      <c r="U18" s="29"/>
    </row>
    <row r="19" spans="1:21" hidden="1" x14ac:dyDescent="0.2">
      <c r="A19" s="18">
        <v>0</v>
      </c>
      <c r="B19" s="6" t="s">
        <v>15</v>
      </c>
      <c r="C19" s="6" t="s">
        <v>783</v>
      </c>
      <c r="D19" s="20" t="s">
        <v>770</v>
      </c>
      <c r="E19" s="8" t="s">
        <v>17</v>
      </c>
      <c r="F19" s="9" t="s">
        <v>20</v>
      </c>
      <c r="G19" s="8" t="s">
        <v>784</v>
      </c>
      <c r="H19" s="8" t="s">
        <v>181</v>
      </c>
      <c r="I19" s="8" t="s">
        <v>20</v>
      </c>
      <c r="J19" s="8" t="s">
        <v>20</v>
      </c>
      <c r="K19" s="157" t="s">
        <v>264</v>
      </c>
      <c r="L19" s="123" t="s">
        <v>143</v>
      </c>
      <c r="M19" s="4"/>
      <c r="N19" s="4"/>
      <c r="O19" s="44"/>
      <c r="P19" s="29">
        <v>10060</v>
      </c>
      <c r="Q19" s="29" t="s">
        <v>783</v>
      </c>
      <c r="R19" s="29" t="s">
        <v>783</v>
      </c>
      <c r="S19" s="29" t="s">
        <v>1187</v>
      </c>
      <c r="T19" s="29"/>
      <c r="U19" s="29"/>
    </row>
    <row r="20" spans="1:21" hidden="1" x14ac:dyDescent="0.2">
      <c r="A20" s="133">
        <v>0</v>
      </c>
      <c r="B20" s="135" t="s">
        <v>15</v>
      </c>
      <c r="C20" s="135" t="s">
        <v>785</v>
      </c>
      <c r="D20" s="136" t="s">
        <v>770</v>
      </c>
      <c r="E20" s="139" t="s">
        <v>786</v>
      </c>
      <c r="F20" s="143" t="s">
        <v>787</v>
      </c>
      <c r="G20" s="139" t="s">
        <v>788</v>
      </c>
      <c r="H20" s="139" t="s">
        <v>223</v>
      </c>
      <c r="I20" s="139" t="s">
        <v>20</v>
      </c>
      <c r="J20" s="139" t="s">
        <v>20</v>
      </c>
      <c r="K20" s="171" t="s">
        <v>264</v>
      </c>
      <c r="L20" s="123" t="s">
        <v>143</v>
      </c>
      <c r="M20" s="141"/>
      <c r="N20" s="141"/>
      <c r="O20" s="174"/>
      <c r="P20" s="142">
        <v>10070</v>
      </c>
      <c r="Q20" s="142" t="s">
        <v>785</v>
      </c>
      <c r="R20" s="142" t="s">
        <v>785</v>
      </c>
      <c r="S20" s="142" t="s">
        <v>1187</v>
      </c>
      <c r="T20" s="142"/>
      <c r="U20" s="29"/>
    </row>
    <row r="21" spans="1:21" ht="38.25" hidden="1" x14ac:dyDescent="0.2">
      <c r="A21" s="18">
        <v>0</v>
      </c>
      <c r="B21" s="6" t="s">
        <v>15</v>
      </c>
      <c r="C21" s="6" t="s">
        <v>789</v>
      </c>
      <c r="D21" s="20" t="s">
        <v>770</v>
      </c>
      <c r="E21" s="8" t="s">
        <v>786</v>
      </c>
      <c r="F21" s="9" t="s">
        <v>48</v>
      </c>
      <c r="G21" s="8" t="s">
        <v>790</v>
      </c>
      <c r="H21" s="8" t="s">
        <v>223</v>
      </c>
      <c r="I21" s="8" t="s">
        <v>20</v>
      </c>
      <c r="J21" s="8" t="s">
        <v>20</v>
      </c>
      <c r="K21" s="157" t="s">
        <v>264</v>
      </c>
      <c r="L21" s="123" t="s">
        <v>143</v>
      </c>
      <c r="M21" s="4"/>
      <c r="N21" s="4"/>
      <c r="O21" s="44"/>
      <c r="P21" s="29">
        <v>10080</v>
      </c>
      <c r="Q21" s="29" t="s">
        <v>789</v>
      </c>
      <c r="R21" s="29" t="s">
        <v>789</v>
      </c>
      <c r="S21" s="29" t="s">
        <v>1187</v>
      </c>
      <c r="T21" s="29"/>
      <c r="U21" s="29"/>
    </row>
    <row r="22" spans="1:21" hidden="1" x14ac:dyDescent="0.2">
      <c r="A22" s="121">
        <v>0</v>
      </c>
      <c r="B22" s="123" t="s">
        <v>15</v>
      </c>
      <c r="C22" s="123" t="s">
        <v>791</v>
      </c>
      <c r="D22" s="124" t="s">
        <v>770</v>
      </c>
      <c r="E22" s="127" t="s">
        <v>786</v>
      </c>
      <c r="F22" s="131" t="s">
        <v>48</v>
      </c>
      <c r="G22" s="127" t="s">
        <v>792</v>
      </c>
      <c r="H22" s="127" t="s">
        <v>223</v>
      </c>
      <c r="I22" s="127" t="s">
        <v>20</v>
      </c>
      <c r="J22" s="127" t="s">
        <v>20</v>
      </c>
      <c r="K22" s="173" t="s">
        <v>264</v>
      </c>
      <c r="L22" s="123" t="s">
        <v>143</v>
      </c>
      <c r="M22" s="129"/>
      <c r="N22" s="129"/>
      <c r="O22" s="114"/>
      <c r="P22" s="130">
        <v>10090</v>
      </c>
      <c r="Q22" s="130" t="s">
        <v>791</v>
      </c>
      <c r="R22" s="130" t="s">
        <v>791</v>
      </c>
      <c r="S22" s="130" t="s">
        <v>1187</v>
      </c>
      <c r="T22" s="130"/>
      <c r="U22" s="29"/>
    </row>
    <row r="23" spans="1:21" hidden="1" x14ac:dyDescent="0.2">
      <c r="A23" s="18">
        <v>0</v>
      </c>
      <c r="B23" s="6" t="s">
        <v>15</v>
      </c>
      <c r="C23" s="6" t="s">
        <v>791</v>
      </c>
      <c r="D23" s="20" t="s">
        <v>770</v>
      </c>
      <c r="E23" s="8" t="s">
        <v>220</v>
      </c>
      <c r="F23" s="9" t="s">
        <v>793</v>
      </c>
      <c r="G23" s="8" t="s">
        <v>792</v>
      </c>
      <c r="H23" s="8" t="s">
        <v>223</v>
      </c>
      <c r="I23" s="8" t="s">
        <v>20</v>
      </c>
      <c r="J23" s="8" t="s">
        <v>20</v>
      </c>
      <c r="K23" s="157" t="s">
        <v>264</v>
      </c>
      <c r="L23" s="123" t="s">
        <v>143</v>
      </c>
      <c r="M23" s="4"/>
      <c r="N23" s="4"/>
      <c r="O23" s="44"/>
      <c r="P23" s="29">
        <v>10100</v>
      </c>
      <c r="Q23" s="29" t="s">
        <v>791</v>
      </c>
      <c r="R23" s="29" t="s">
        <v>791</v>
      </c>
      <c r="S23" s="29" t="s">
        <v>1187</v>
      </c>
      <c r="T23" s="29"/>
      <c r="U23" s="29"/>
    </row>
    <row r="24" spans="1:21" ht="25.5" hidden="1" x14ac:dyDescent="0.2">
      <c r="A24" s="133">
        <v>0</v>
      </c>
      <c r="B24" s="135" t="s">
        <v>15</v>
      </c>
      <c r="C24" s="135" t="s">
        <v>794</v>
      </c>
      <c r="D24" s="136" t="s">
        <v>770</v>
      </c>
      <c r="E24" s="139" t="s">
        <v>786</v>
      </c>
      <c r="F24" s="139" t="s">
        <v>795</v>
      </c>
      <c r="G24" s="139" t="s">
        <v>796</v>
      </c>
      <c r="H24" s="139" t="s">
        <v>223</v>
      </c>
      <c r="I24" s="139" t="s">
        <v>20</v>
      </c>
      <c r="J24" s="139" t="s">
        <v>20</v>
      </c>
      <c r="K24" s="171" t="s">
        <v>264</v>
      </c>
      <c r="L24" s="123" t="s">
        <v>143</v>
      </c>
      <c r="M24" s="141"/>
      <c r="N24" s="141"/>
      <c r="O24" s="174"/>
      <c r="P24" s="142">
        <v>10110</v>
      </c>
      <c r="Q24" s="142" t="s">
        <v>794</v>
      </c>
      <c r="R24" s="142" t="s">
        <v>794</v>
      </c>
      <c r="S24" s="142" t="s">
        <v>1187</v>
      </c>
      <c r="T24" s="142"/>
      <c r="U24" s="29"/>
    </row>
    <row r="25" spans="1:21" ht="25.5" hidden="1" x14ac:dyDescent="0.2">
      <c r="A25" s="18">
        <v>0</v>
      </c>
      <c r="B25" s="6" t="s">
        <v>15</v>
      </c>
      <c r="C25" s="6" t="s">
        <v>794</v>
      </c>
      <c r="D25" s="20" t="s">
        <v>770</v>
      </c>
      <c r="E25" s="8" t="s">
        <v>797</v>
      </c>
      <c r="F25" s="9" t="s">
        <v>798</v>
      </c>
      <c r="G25" s="8" t="s">
        <v>796</v>
      </c>
      <c r="H25" s="8" t="s">
        <v>223</v>
      </c>
      <c r="I25" s="8" t="s">
        <v>20</v>
      </c>
      <c r="J25" s="8" t="s">
        <v>20</v>
      </c>
      <c r="K25" s="157" t="s">
        <v>264</v>
      </c>
      <c r="L25" s="123" t="s">
        <v>143</v>
      </c>
      <c r="M25" s="4"/>
      <c r="N25" s="4"/>
      <c r="O25" s="44"/>
      <c r="P25" s="29">
        <v>10120</v>
      </c>
      <c r="Q25" s="29" t="s">
        <v>794</v>
      </c>
      <c r="R25" s="29" t="s">
        <v>794</v>
      </c>
      <c r="S25" s="29" t="s">
        <v>1187</v>
      </c>
      <c r="T25" s="29"/>
      <c r="U25" s="29"/>
    </row>
    <row r="26" spans="1:21" ht="38.25" hidden="1" x14ac:dyDescent="0.2">
      <c r="A26" s="18">
        <v>0</v>
      </c>
      <c r="B26" s="6" t="s">
        <v>15</v>
      </c>
      <c r="C26" s="6" t="s">
        <v>799</v>
      </c>
      <c r="D26" s="20" t="s">
        <v>770</v>
      </c>
      <c r="E26" s="8" t="s">
        <v>786</v>
      </c>
      <c r="F26" s="8" t="s">
        <v>800</v>
      </c>
      <c r="G26" s="8" t="s">
        <v>801</v>
      </c>
      <c r="H26" s="8" t="s">
        <v>223</v>
      </c>
      <c r="I26" s="8" t="s">
        <v>20</v>
      </c>
      <c r="J26" s="8" t="s">
        <v>20</v>
      </c>
      <c r="K26" s="157" t="s">
        <v>264</v>
      </c>
      <c r="L26" s="123" t="s">
        <v>143</v>
      </c>
      <c r="M26" s="4"/>
      <c r="N26" s="4"/>
      <c r="O26" s="44"/>
      <c r="P26" s="29">
        <v>10130</v>
      </c>
      <c r="Q26" s="29" t="s">
        <v>799</v>
      </c>
      <c r="R26" s="29" t="s">
        <v>799</v>
      </c>
      <c r="S26" s="29" t="s">
        <v>1187</v>
      </c>
      <c r="T26" s="29"/>
      <c r="U26" s="29"/>
    </row>
    <row r="27" spans="1:21" ht="38.25" hidden="1" x14ac:dyDescent="0.2">
      <c r="A27" s="121">
        <v>0</v>
      </c>
      <c r="B27" s="123" t="s">
        <v>15</v>
      </c>
      <c r="C27" s="123" t="s">
        <v>799</v>
      </c>
      <c r="D27" s="124" t="s">
        <v>770</v>
      </c>
      <c r="E27" s="127" t="s">
        <v>797</v>
      </c>
      <c r="F27" s="127" t="s">
        <v>802</v>
      </c>
      <c r="G27" s="127" t="s">
        <v>803</v>
      </c>
      <c r="H27" s="127" t="s">
        <v>223</v>
      </c>
      <c r="I27" s="127" t="s">
        <v>20</v>
      </c>
      <c r="J27" s="127" t="s">
        <v>20</v>
      </c>
      <c r="K27" s="173" t="s">
        <v>264</v>
      </c>
      <c r="L27" s="123" t="s">
        <v>143</v>
      </c>
      <c r="M27" s="129"/>
      <c r="N27" s="129"/>
      <c r="O27" s="114"/>
      <c r="P27" s="130">
        <v>10140</v>
      </c>
      <c r="Q27" s="130" t="s">
        <v>799</v>
      </c>
      <c r="R27" s="130" t="s">
        <v>799</v>
      </c>
      <c r="S27" s="130" t="s">
        <v>1187</v>
      </c>
      <c r="T27" s="130"/>
      <c r="U27" s="29"/>
    </row>
    <row r="28" spans="1:21" ht="25.5" hidden="1" x14ac:dyDescent="0.2">
      <c r="A28" s="18">
        <v>0</v>
      </c>
      <c r="B28" s="6" t="s">
        <v>15</v>
      </c>
      <c r="C28" s="6" t="s">
        <v>804</v>
      </c>
      <c r="D28" s="20" t="s">
        <v>770</v>
      </c>
      <c r="E28" s="8" t="s">
        <v>786</v>
      </c>
      <c r="F28" s="9" t="s">
        <v>805</v>
      </c>
      <c r="G28" s="8" t="s">
        <v>806</v>
      </c>
      <c r="H28" s="8" t="s">
        <v>223</v>
      </c>
      <c r="I28" s="8" t="s">
        <v>20</v>
      </c>
      <c r="J28" s="8" t="s">
        <v>20</v>
      </c>
      <c r="K28" s="157" t="s">
        <v>264</v>
      </c>
      <c r="L28" s="123" t="s">
        <v>143</v>
      </c>
      <c r="M28" s="4"/>
      <c r="N28" s="4"/>
      <c r="O28" s="44"/>
      <c r="P28" s="29">
        <v>10150</v>
      </c>
      <c r="Q28" s="29" t="s">
        <v>804</v>
      </c>
      <c r="R28" s="29" t="s">
        <v>804</v>
      </c>
      <c r="S28" s="29" t="s">
        <v>1187</v>
      </c>
      <c r="T28" s="29"/>
      <c r="U28" s="29"/>
    </row>
    <row r="29" spans="1:21" ht="25.5" hidden="1" x14ac:dyDescent="0.2">
      <c r="A29" s="18">
        <v>0</v>
      </c>
      <c r="B29" s="6" t="s">
        <v>15</v>
      </c>
      <c r="C29" s="6" t="s">
        <v>804</v>
      </c>
      <c r="D29" s="20" t="s">
        <v>770</v>
      </c>
      <c r="E29" s="8" t="s">
        <v>807</v>
      </c>
      <c r="F29" s="9" t="s">
        <v>808</v>
      </c>
      <c r="G29" s="8" t="s">
        <v>806</v>
      </c>
      <c r="H29" s="8" t="s">
        <v>223</v>
      </c>
      <c r="I29" s="8" t="s">
        <v>20</v>
      </c>
      <c r="J29" s="8" t="s">
        <v>20</v>
      </c>
      <c r="K29" s="157" t="s">
        <v>264</v>
      </c>
      <c r="L29" s="123" t="s">
        <v>143</v>
      </c>
      <c r="M29" s="4"/>
      <c r="N29" s="4"/>
      <c r="O29" s="44"/>
      <c r="P29" s="29">
        <v>10160</v>
      </c>
      <c r="Q29" s="29" t="s">
        <v>804</v>
      </c>
      <c r="R29" s="29" t="s">
        <v>804</v>
      </c>
      <c r="S29" s="29" t="s">
        <v>1187</v>
      </c>
      <c r="T29" s="29"/>
      <c r="U29" s="29"/>
    </row>
    <row r="30" spans="1:21" ht="26.25" hidden="1" customHeight="1" x14ac:dyDescent="0.2">
      <c r="A30" s="133">
        <v>0</v>
      </c>
      <c r="B30" s="135" t="s">
        <v>15</v>
      </c>
      <c r="C30" s="180" t="s">
        <v>809</v>
      </c>
      <c r="D30" s="136" t="s">
        <v>770</v>
      </c>
      <c r="E30" s="139" t="s">
        <v>220</v>
      </c>
      <c r="F30" s="143" t="s">
        <v>810</v>
      </c>
      <c r="G30" s="139" t="s">
        <v>811</v>
      </c>
      <c r="H30" s="139" t="s">
        <v>223</v>
      </c>
      <c r="I30" s="139" t="s">
        <v>20</v>
      </c>
      <c r="J30" s="187" t="s">
        <v>20</v>
      </c>
      <c r="K30" s="171" t="s">
        <v>20</v>
      </c>
      <c r="L30" s="123" t="s">
        <v>143</v>
      </c>
      <c r="M30" s="140"/>
      <c r="N30" s="141" t="s">
        <v>812</v>
      </c>
      <c r="O30" s="198" t="s">
        <v>1190</v>
      </c>
      <c r="P30" s="142">
        <v>8449</v>
      </c>
      <c r="Q30" s="142" t="s">
        <v>809</v>
      </c>
      <c r="R30" s="142">
        <v>14</v>
      </c>
      <c r="S30" s="142" t="s">
        <v>1187</v>
      </c>
      <c r="T30" s="142" t="s">
        <v>25</v>
      </c>
      <c r="U30" s="29" t="s">
        <v>477</v>
      </c>
    </row>
    <row r="31" spans="1:21" ht="40.5" hidden="1" customHeight="1" x14ac:dyDescent="0.2">
      <c r="A31" s="18">
        <v>0</v>
      </c>
      <c r="B31" s="6" t="s">
        <v>15</v>
      </c>
      <c r="C31" s="20" t="s">
        <v>809</v>
      </c>
      <c r="D31" s="20" t="s">
        <v>770</v>
      </c>
      <c r="E31" s="8" t="s">
        <v>797</v>
      </c>
      <c r="F31" s="9" t="s">
        <v>813</v>
      </c>
      <c r="G31" s="8" t="s">
        <v>811</v>
      </c>
      <c r="H31" s="8" t="s">
        <v>223</v>
      </c>
      <c r="I31" s="8" t="s">
        <v>20</v>
      </c>
      <c r="J31" s="8" t="s">
        <v>20</v>
      </c>
      <c r="K31" s="157" t="s">
        <v>264</v>
      </c>
      <c r="L31" s="123" t="s">
        <v>143</v>
      </c>
      <c r="M31" s="4"/>
      <c r="N31" s="4"/>
      <c r="O31" s="44"/>
      <c r="P31" s="29">
        <v>10180</v>
      </c>
      <c r="Q31" s="29" t="s">
        <v>809</v>
      </c>
      <c r="R31" s="29" t="s">
        <v>809</v>
      </c>
      <c r="S31" s="29" t="s">
        <v>1187</v>
      </c>
      <c r="T31" s="29"/>
      <c r="U31" s="29"/>
    </row>
    <row r="32" spans="1:21" hidden="1" x14ac:dyDescent="0.2">
      <c r="A32" s="18">
        <v>0</v>
      </c>
      <c r="B32" s="6" t="s">
        <v>15</v>
      </c>
      <c r="C32" s="6" t="s">
        <v>814</v>
      </c>
      <c r="D32" s="20" t="s">
        <v>770</v>
      </c>
      <c r="E32" s="8" t="s">
        <v>807</v>
      </c>
      <c r="F32" s="9" t="s">
        <v>815</v>
      </c>
      <c r="G32" s="8" t="s">
        <v>271</v>
      </c>
      <c r="H32" s="8" t="s">
        <v>223</v>
      </c>
      <c r="I32" s="8" t="s">
        <v>20</v>
      </c>
      <c r="J32" s="8" t="s">
        <v>20</v>
      </c>
      <c r="K32" s="157" t="s">
        <v>264</v>
      </c>
      <c r="L32" s="123" t="s">
        <v>143</v>
      </c>
      <c r="M32" s="4"/>
      <c r="N32" s="4"/>
      <c r="O32" s="44"/>
      <c r="P32" s="29">
        <v>10190</v>
      </c>
      <c r="Q32" s="29" t="s">
        <v>814</v>
      </c>
      <c r="R32" s="29" t="s">
        <v>814</v>
      </c>
      <c r="S32" s="29" t="s">
        <v>1187</v>
      </c>
      <c r="T32" s="29"/>
      <c r="U32" s="29"/>
    </row>
    <row r="33" spans="1:21" ht="29.25" hidden="1" customHeight="1" x14ac:dyDescent="0.2">
      <c r="A33" s="18">
        <v>0</v>
      </c>
      <c r="B33" s="6" t="s">
        <v>15</v>
      </c>
      <c r="C33" s="6" t="s">
        <v>816</v>
      </c>
      <c r="D33" s="20" t="s">
        <v>770</v>
      </c>
      <c r="E33" s="8" t="s">
        <v>807</v>
      </c>
      <c r="F33" s="9" t="s">
        <v>817</v>
      </c>
      <c r="G33" s="8" t="s">
        <v>818</v>
      </c>
      <c r="H33" s="8" t="s">
        <v>223</v>
      </c>
      <c r="I33" s="8" t="s">
        <v>20</v>
      </c>
      <c r="J33" s="8" t="s">
        <v>20</v>
      </c>
      <c r="K33" s="157" t="s">
        <v>264</v>
      </c>
      <c r="L33" s="123" t="s">
        <v>143</v>
      </c>
      <c r="M33" s="4"/>
      <c r="N33" s="4"/>
      <c r="O33" s="44"/>
      <c r="P33" s="29">
        <v>10200</v>
      </c>
      <c r="Q33" s="29" t="s">
        <v>816</v>
      </c>
      <c r="R33" s="29" t="s">
        <v>816</v>
      </c>
      <c r="S33" s="29" t="s">
        <v>1187</v>
      </c>
      <c r="T33" s="29"/>
      <c r="U33" s="29"/>
    </row>
    <row r="34" spans="1:21" ht="25.5" hidden="1" x14ac:dyDescent="0.2">
      <c r="A34" s="18">
        <v>0</v>
      </c>
      <c r="B34" s="6" t="s">
        <v>15</v>
      </c>
      <c r="C34" s="6" t="s">
        <v>819</v>
      </c>
      <c r="D34" s="20" t="s">
        <v>770</v>
      </c>
      <c r="E34" s="8" t="s">
        <v>807</v>
      </c>
      <c r="F34" s="9" t="s">
        <v>820</v>
      </c>
      <c r="G34" s="8" t="s">
        <v>821</v>
      </c>
      <c r="H34" s="8" t="s">
        <v>223</v>
      </c>
      <c r="I34" s="8" t="s">
        <v>20</v>
      </c>
      <c r="J34" s="8" t="s">
        <v>20</v>
      </c>
      <c r="K34" s="157" t="s">
        <v>264</v>
      </c>
      <c r="L34" s="123" t="s">
        <v>143</v>
      </c>
      <c r="M34" s="4"/>
      <c r="N34" s="4"/>
      <c r="O34" s="44"/>
      <c r="P34" s="29">
        <v>10210</v>
      </c>
      <c r="Q34" s="29" t="s">
        <v>819</v>
      </c>
      <c r="R34" s="29" t="s">
        <v>819</v>
      </c>
      <c r="S34" s="29" t="s">
        <v>1187</v>
      </c>
      <c r="T34" s="29"/>
      <c r="U34" s="29"/>
    </row>
    <row r="35" spans="1:21" hidden="1" x14ac:dyDescent="0.2">
      <c r="A35" s="18">
        <v>0</v>
      </c>
      <c r="B35" s="6" t="s">
        <v>15</v>
      </c>
      <c r="C35" s="6" t="s">
        <v>822</v>
      </c>
      <c r="D35" s="20" t="s">
        <v>770</v>
      </c>
      <c r="E35" s="8" t="s">
        <v>807</v>
      </c>
      <c r="F35" s="9" t="s">
        <v>823</v>
      </c>
      <c r="G35" s="8" t="s">
        <v>824</v>
      </c>
      <c r="H35" s="8" t="s">
        <v>223</v>
      </c>
      <c r="I35" s="8" t="s">
        <v>20</v>
      </c>
      <c r="J35" s="8" t="s">
        <v>20</v>
      </c>
      <c r="K35" s="157" t="s">
        <v>264</v>
      </c>
      <c r="L35" s="123" t="s">
        <v>143</v>
      </c>
      <c r="M35" s="4"/>
      <c r="N35" s="4"/>
      <c r="O35" s="44"/>
      <c r="P35" s="29">
        <v>10220</v>
      </c>
      <c r="Q35" s="29" t="s">
        <v>822</v>
      </c>
      <c r="R35" s="29" t="s">
        <v>822</v>
      </c>
      <c r="S35" s="29" t="s">
        <v>1187</v>
      </c>
      <c r="T35" s="29"/>
      <c r="U35" s="29"/>
    </row>
    <row r="36" spans="1:21" ht="25.5" hidden="1" x14ac:dyDescent="0.2">
      <c r="A36" s="18">
        <v>0</v>
      </c>
      <c r="B36" s="6" t="s">
        <v>15</v>
      </c>
      <c r="C36" s="6" t="s">
        <v>825</v>
      </c>
      <c r="D36" s="20" t="s">
        <v>770</v>
      </c>
      <c r="E36" s="8" t="s">
        <v>220</v>
      </c>
      <c r="F36" s="9" t="s">
        <v>826</v>
      </c>
      <c r="G36" s="8" t="s">
        <v>827</v>
      </c>
      <c r="H36" s="8" t="s">
        <v>223</v>
      </c>
      <c r="I36" s="8" t="s">
        <v>20</v>
      </c>
      <c r="J36" s="8" t="s">
        <v>20</v>
      </c>
      <c r="K36" s="157" t="s">
        <v>264</v>
      </c>
      <c r="L36" s="123" t="s">
        <v>143</v>
      </c>
      <c r="M36" s="4"/>
      <c r="N36" s="4"/>
      <c r="O36" s="44"/>
      <c r="P36" s="29">
        <v>10230</v>
      </c>
      <c r="Q36" s="29" t="s">
        <v>825</v>
      </c>
      <c r="R36" s="29" t="s">
        <v>825</v>
      </c>
      <c r="S36" s="29" t="s">
        <v>1187</v>
      </c>
      <c r="T36" s="29"/>
      <c r="U36" s="29"/>
    </row>
    <row r="37" spans="1:21" ht="25.5" x14ac:dyDescent="0.2">
      <c r="A37" s="121">
        <f>VLOOKUP(L37,LEGEND!$B$3:$C$11,2,FALSE)</f>
        <v>2</v>
      </c>
      <c r="B37" s="122" t="s">
        <v>15</v>
      </c>
      <c r="C37" s="123" t="str">
        <f>$Q37</f>
        <v>072</v>
      </c>
      <c r="D37" s="124" t="str">
        <f>IF($T37="Y",HYPERLINK((CONCATENATE("http://www.etics.org/doc/document_download.php?document=",$P37)),"DSH"),"")</f>
        <v>DSH</v>
      </c>
      <c r="E37" s="127" t="s">
        <v>26</v>
      </c>
      <c r="F37" s="131" t="s">
        <v>44</v>
      </c>
      <c r="G37" s="127" t="s">
        <v>45</v>
      </c>
      <c r="H37" s="127" t="s">
        <v>29</v>
      </c>
      <c r="I37" s="127" t="s">
        <v>20</v>
      </c>
      <c r="J37" s="208" t="s">
        <v>20</v>
      </c>
      <c r="K37" s="127" t="s">
        <v>20</v>
      </c>
      <c r="L37" s="123" t="s">
        <v>22</v>
      </c>
      <c r="M37" s="128" t="s">
        <v>1236</v>
      </c>
      <c r="N37" s="129"/>
      <c r="O37" s="125" t="s">
        <v>46</v>
      </c>
      <c r="P37" s="123">
        <v>8460</v>
      </c>
      <c r="Q37" s="123" t="s">
        <v>47</v>
      </c>
      <c r="R37" s="123"/>
      <c r="S37" s="123"/>
      <c r="T37" s="123" t="s">
        <v>25</v>
      </c>
      <c r="U37" s="21"/>
    </row>
    <row r="38" spans="1:21" ht="25.5" hidden="1" x14ac:dyDescent="0.2">
      <c r="A38" s="18">
        <f>VLOOKUP(L38,LEGEND!$B$3:$C$11,2,FALSE)</f>
        <v>0</v>
      </c>
      <c r="B38" s="30" t="s">
        <v>15</v>
      </c>
      <c r="C38" s="6" t="str">
        <f>$Q38</f>
        <v>021</v>
      </c>
      <c r="D38" s="20" t="str">
        <f>IF($T38="Y",HYPERLINK((CONCATENATE("http://www.etics.org/doc/document_download.php?document=",$P38)),"DSH"),"")</f>
        <v>DSH</v>
      </c>
      <c r="E38" s="85" t="s">
        <v>682</v>
      </c>
      <c r="F38" s="87" t="s">
        <v>17</v>
      </c>
      <c r="G38" s="85" t="s">
        <v>395</v>
      </c>
      <c r="H38" s="8" t="s">
        <v>223</v>
      </c>
      <c r="I38" s="3" t="s">
        <v>20</v>
      </c>
      <c r="J38" s="209" t="s">
        <v>20</v>
      </c>
      <c r="K38" s="158">
        <v>39629</v>
      </c>
      <c r="L38" s="123" t="s">
        <v>465</v>
      </c>
      <c r="M38" s="26" t="s">
        <v>73</v>
      </c>
      <c r="N38" s="4"/>
      <c r="O38" s="2"/>
      <c r="P38" s="29"/>
      <c r="Q38" s="119" t="s">
        <v>741</v>
      </c>
      <c r="R38" s="29"/>
      <c r="S38" s="29"/>
      <c r="T38" s="29" t="s">
        <v>25</v>
      </c>
      <c r="U38" s="29"/>
    </row>
    <row r="39" spans="1:21" ht="25.5" hidden="1" x14ac:dyDescent="0.2">
      <c r="A39" s="18">
        <f>VLOOKUP(L39,LEGEND!$B$3:$C$11,2,FALSE)</f>
        <v>0</v>
      </c>
      <c r="B39" s="30" t="s">
        <v>15</v>
      </c>
      <c r="C39" s="6" t="str">
        <f>$Q39</f>
        <v>021</v>
      </c>
      <c r="D39" s="20" t="str">
        <f>IF($T39="Y",HYPERLINK((CONCATENATE("http://www.etics.org/doc/document_download.php?document=",$P39)),"DSH"),"")</f>
        <v>DSH</v>
      </c>
      <c r="E39" s="85" t="s">
        <v>683</v>
      </c>
      <c r="F39" s="87" t="s">
        <v>17</v>
      </c>
      <c r="G39" s="85" t="s">
        <v>395</v>
      </c>
      <c r="H39" s="8" t="s">
        <v>223</v>
      </c>
      <c r="I39" s="3" t="s">
        <v>20</v>
      </c>
      <c r="J39" s="209" t="s">
        <v>20</v>
      </c>
      <c r="K39" s="158">
        <v>39629</v>
      </c>
      <c r="L39" s="123" t="s">
        <v>465</v>
      </c>
      <c r="M39" s="26" t="s">
        <v>73</v>
      </c>
      <c r="N39" s="4"/>
      <c r="O39" s="2"/>
      <c r="P39" s="29"/>
      <c r="Q39" s="119" t="s">
        <v>741</v>
      </c>
      <c r="R39" s="29"/>
      <c r="S39" s="29"/>
      <c r="T39" s="29" t="s">
        <v>25</v>
      </c>
      <c r="U39" s="29"/>
    </row>
    <row r="40" spans="1:21" ht="25.5" hidden="1" x14ac:dyDescent="0.2">
      <c r="A40" s="133">
        <f>VLOOKUP(L40,LEGEND!$B$3:$C$11,2,FALSE)</f>
        <v>0</v>
      </c>
      <c r="B40" s="134" t="s">
        <v>15</v>
      </c>
      <c r="C40" s="135" t="str">
        <f>$Q40</f>
        <v>021</v>
      </c>
      <c r="D40" s="136" t="str">
        <f>IF($T40="Y",HYPERLINK((CONCATENATE("http://www.etics.org/doc/document_download.php?document=",$P40)),"DSH"),"")</f>
        <v>DSH</v>
      </c>
      <c r="E40" s="182" t="s">
        <v>684</v>
      </c>
      <c r="F40" s="182" t="s">
        <v>17</v>
      </c>
      <c r="G40" s="182" t="s">
        <v>685</v>
      </c>
      <c r="H40" s="139" t="s">
        <v>223</v>
      </c>
      <c r="I40" s="137" t="s">
        <v>20</v>
      </c>
      <c r="J40" s="210" t="s">
        <v>20</v>
      </c>
      <c r="K40" s="192">
        <v>39629</v>
      </c>
      <c r="L40" s="123" t="s">
        <v>465</v>
      </c>
      <c r="M40" s="140" t="s">
        <v>73</v>
      </c>
      <c r="N40" s="141"/>
      <c r="O40" s="137"/>
      <c r="P40" s="142"/>
      <c r="Q40" s="202" t="s">
        <v>741</v>
      </c>
      <c r="R40" s="142"/>
      <c r="S40" s="142"/>
      <c r="T40" s="142" t="s">
        <v>25</v>
      </c>
      <c r="U40" s="29"/>
    </row>
    <row r="41" spans="1:21" ht="25.5" hidden="1" x14ac:dyDescent="0.2">
      <c r="A41" s="121">
        <v>0</v>
      </c>
      <c r="B41" s="123" t="s">
        <v>15</v>
      </c>
      <c r="C41" s="164" t="s">
        <v>741</v>
      </c>
      <c r="D41" s="124" t="s">
        <v>770</v>
      </c>
      <c r="E41" s="127" t="s">
        <v>828</v>
      </c>
      <c r="F41" s="131" t="s">
        <v>17</v>
      </c>
      <c r="G41" s="127" t="s">
        <v>395</v>
      </c>
      <c r="H41" s="127" t="s">
        <v>223</v>
      </c>
      <c r="I41" s="127" t="s">
        <v>20</v>
      </c>
      <c r="J41" s="170" t="s">
        <v>20</v>
      </c>
      <c r="K41" s="173" t="s">
        <v>20</v>
      </c>
      <c r="L41" s="123" t="s">
        <v>143</v>
      </c>
      <c r="M41" s="128"/>
      <c r="N41" s="129" t="s">
        <v>812</v>
      </c>
      <c r="O41" s="178" t="s">
        <v>1191</v>
      </c>
      <c r="P41" s="130">
        <v>8451</v>
      </c>
      <c r="Q41" s="130" t="s">
        <v>741</v>
      </c>
      <c r="R41" s="130">
        <v>21</v>
      </c>
      <c r="S41" s="130" t="s">
        <v>1187</v>
      </c>
      <c r="T41" s="130" t="s">
        <v>25</v>
      </c>
      <c r="U41" s="29" t="s">
        <v>477</v>
      </c>
    </row>
    <row r="42" spans="1:21" ht="25.5" hidden="1" x14ac:dyDescent="0.2">
      <c r="A42" s="18">
        <f>VLOOKUP(L42,LEGEND!$B$3:$C$11,2,FALSE)</f>
        <v>0</v>
      </c>
      <c r="B42" s="30" t="s">
        <v>15</v>
      </c>
      <c r="C42" s="6" t="str">
        <f>$Q42</f>
        <v>022</v>
      </c>
      <c r="D42" s="20" t="str">
        <f>IF($T42="Y",HYPERLINK((CONCATENATE("http://www.etics.org/doc/document_download.php?document=",$P42)),"DSH"),"")</f>
        <v>DSH</v>
      </c>
      <c r="E42" s="85" t="s">
        <v>682</v>
      </c>
      <c r="F42" s="87" t="s">
        <v>17</v>
      </c>
      <c r="G42" s="85" t="s">
        <v>392</v>
      </c>
      <c r="H42" s="8" t="s">
        <v>223</v>
      </c>
      <c r="I42" s="2" t="s">
        <v>20</v>
      </c>
      <c r="J42" s="211" t="s">
        <v>20</v>
      </c>
      <c r="K42" s="158">
        <v>39629</v>
      </c>
      <c r="L42" s="123" t="s">
        <v>465</v>
      </c>
      <c r="M42" s="26" t="s">
        <v>73</v>
      </c>
      <c r="N42" s="4"/>
      <c r="O42" s="3"/>
      <c r="P42" s="29"/>
      <c r="Q42" s="29" t="s">
        <v>742</v>
      </c>
      <c r="R42" s="29"/>
      <c r="S42" s="29"/>
      <c r="T42" s="29" t="s">
        <v>25</v>
      </c>
      <c r="U42" s="29"/>
    </row>
    <row r="43" spans="1:21" hidden="1" x14ac:dyDescent="0.2">
      <c r="A43" s="18">
        <v>0</v>
      </c>
      <c r="B43" s="6" t="s">
        <v>15</v>
      </c>
      <c r="C43" s="6" t="s">
        <v>829</v>
      </c>
      <c r="D43" s="20" t="s">
        <v>770</v>
      </c>
      <c r="E43" s="8" t="s">
        <v>830</v>
      </c>
      <c r="F43" s="9" t="s">
        <v>831</v>
      </c>
      <c r="G43" s="8" t="s">
        <v>832</v>
      </c>
      <c r="H43" s="8" t="s">
        <v>223</v>
      </c>
      <c r="I43" s="8" t="s">
        <v>20</v>
      </c>
      <c r="J43" s="8" t="s">
        <v>20</v>
      </c>
      <c r="K43" s="157" t="s">
        <v>264</v>
      </c>
      <c r="L43" s="123" t="s">
        <v>143</v>
      </c>
      <c r="M43" s="4"/>
      <c r="N43" s="4"/>
      <c r="O43" s="44"/>
      <c r="P43" s="29">
        <v>10300</v>
      </c>
      <c r="Q43" s="29" t="s">
        <v>829</v>
      </c>
      <c r="R43" s="29" t="s">
        <v>829</v>
      </c>
      <c r="S43" s="29" t="s">
        <v>1187</v>
      </c>
      <c r="T43" s="29"/>
      <c r="U43" s="29"/>
    </row>
    <row r="44" spans="1:21" ht="25.5" hidden="1" x14ac:dyDescent="0.2">
      <c r="A44" s="18">
        <v>0</v>
      </c>
      <c r="B44" s="6" t="s">
        <v>15</v>
      </c>
      <c r="C44" s="6" t="s">
        <v>833</v>
      </c>
      <c r="D44" s="20" t="s">
        <v>770</v>
      </c>
      <c r="E44" s="8" t="s">
        <v>834</v>
      </c>
      <c r="F44" s="9" t="s">
        <v>835</v>
      </c>
      <c r="G44" s="8" t="s">
        <v>836</v>
      </c>
      <c r="H44" s="8" t="s">
        <v>223</v>
      </c>
      <c r="I44" s="8" t="s">
        <v>20</v>
      </c>
      <c r="J44" s="8" t="s">
        <v>20</v>
      </c>
      <c r="K44" s="157" t="s">
        <v>264</v>
      </c>
      <c r="L44" s="123" t="s">
        <v>143</v>
      </c>
      <c r="M44" s="4"/>
      <c r="N44" s="4"/>
      <c r="O44" s="44"/>
      <c r="P44" s="29">
        <v>10310</v>
      </c>
      <c r="Q44" s="29" t="s">
        <v>833</v>
      </c>
      <c r="R44" s="29" t="s">
        <v>833</v>
      </c>
      <c r="S44" s="29" t="s">
        <v>1187</v>
      </c>
      <c r="T44" s="29"/>
      <c r="U44" s="29"/>
    </row>
    <row r="45" spans="1:21" ht="25.5" hidden="1" x14ac:dyDescent="0.2">
      <c r="A45" s="133">
        <v>0</v>
      </c>
      <c r="B45" s="135" t="s">
        <v>15</v>
      </c>
      <c r="C45" s="135" t="s">
        <v>837</v>
      </c>
      <c r="D45" s="136" t="s">
        <v>770</v>
      </c>
      <c r="E45" s="139" t="s">
        <v>834</v>
      </c>
      <c r="F45" s="143" t="s">
        <v>838</v>
      </c>
      <c r="G45" s="139" t="s">
        <v>839</v>
      </c>
      <c r="H45" s="139" t="s">
        <v>223</v>
      </c>
      <c r="I45" s="139" t="s">
        <v>20</v>
      </c>
      <c r="J45" s="139" t="s">
        <v>20</v>
      </c>
      <c r="K45" s="171" t="s">
        <v>264</v>
      </c>
      <c r="L45" s="123" t="s">
        <v>143</v>
      </c>
      <c r="M45" s="141"/>
      <c r="N45" s="141"/>
      <c r="O45" s="174"/>
      <c r="P45" s="142">
        <v>10320</v>
      </c>
      <c r="Q45" s="142" t="s">
        <v>837</v>
      </c>
      <c r="R45" s="142" t="s">
        <v>837</v>
      </c>
      <c r="S45" s="142" t="s">
        <v>1187</v>
      </c>
      <c r="T45" s="142"/>
      <c r="U45" s="29"/>
    </row>
    <row r="46" spans="1:21" ht="25.5" hidden="1" x14ac:dyDescent="0.2">
      <c r="A46" s="121">
        <v>0</v>
      </c>
      <c r="B46" s="123" t="s">
        <v>15</v>
      </c>
      <c r="C46" s="123" t="s">
        <v>840</v>
      </c>
      <c r="D46" s="124" t="s">
        <v>770</v>
      </c>
      <c r="E46" s="127" t="s">
        <v>841</v>
      </c>
      <c r="F46" s="131" t="s">
        <v>331</v>
      </c>
      <c r="G46" s="127" t="s">
        <v>842</v>
      </c>
      <c r="H46" s="127" t="s">
        <v>223</v>
      </c>
      <c r="I46" s="127" t="s">
        <v>20</v>
      </c>
      <c r="J46" s="127" t="s">
        <v>20</v>
      </c>
      <c r="K46" s="173" t="s">
        <v>264</v>
      </c>
      <c r="L46" s="123" t="s">
        <v>143</v>
      </c>
      <c r="M46" s="129"/>
      <c r="N46" s="129"/>
      <c r="O46" s="114"/>
      <c r="P46" s="130">
        <v>10330</v>
      </c>
      <c r="Q46" s="130" t="s">
        <v>840</v>
      </c>
      <c r="R46" s="130" t="s">
        <v>840</v>
      </c>
      <c r="S46" s="130" t="s">
        <v>1187</v>
      </c>
      <c r="T46" s="130"/>
      <c r="U46" s="29"/>
    </row>
    <row r="47" spans="1:21" hidden="1" x14ac:dyDescent="0.2">
      <c r="A47" s="18">
        <v>0</v>
      </c>
      <c r="B47" s="6" t="s">
        <v>15</v>
      </c>
      <c r="C47" s="6" t="s">
        <v>843</v>
      </c>
      <c r="D47" s="20" t="s">
        <v>770</v>
      </c>
      <c r="E47" s="8" t="s">
        <v>834</v>
      </c>
      <c r="F47" s="9" t="s">
        <v>844</v>
      </c>
      <c r="G47" s="8" t="s">
        <v>845</v>
      </c>
      <c r="H47" s="8" t="s">
        <v>223</v>
      </c>
      <c r="I47" s="8" t="s">
        <v>20</v>
      </c>
      <c r="J47" s="8" t="s">
        <v>20</v>
      </c>
      <c r="K47" s="157" t="s">
        <v>264</v>
      </c>
      <c r="L47" s="123" t="s">
        <v>143</v>
      </c>
      <c r="M47" s="4"/>
      <c r="N47" s="4"/>
      <c r="O47" s="44"/>
      <c r="P47" s="29">
        <v>10340</v>
      </c>
      <c r="Q47" s="29" t="s">
        <v>843</v>
      </c>
      <c r="R47" s="29" t="s">
        <v>843</v>
      </c>
      <c r="S47" s="29" t="s">
        <v>1187</v>
      </c>
      <c r="T47" s="29"/>
      <c r="U47" s="29"/>
    </row>
    <row r="48" spans="1:21" ht="25.5" hidden="1" x14ac:dyDescent="0.2">
      <c r="A48" s="133">
        <v>0</v>
      </c>
      <c r="B48" s="135" t="s">
        <v>15</v>
      </c>
      <c r="C48" s="135" t="s">
        <v>846</v>
      </c>
      <c r="D48" s="136" t="s">
        <v>770</v>
      </c>
      <c r="E48" s="139" t="s">
        <v>834</v>
      </c>
      <c r="F48" s="143" t="s">
        <v>847</v>
      </c>
      <c r="G48" s="139" t="s">
        <v>848</v>
      </c>
      <c r="H48" s="139" t="s">
        <v>223</v>
      </c>
      <c r="I48" s="139" t="s">
        <v>20</v>
      </c>
      <c r="J48" s="139" t="s">
        <v>20</v>
      </c>
      <c r="K48" s="171" t="s">
        <v>264</v>
      </c>
      <c r="L48" s="123" t="s">
        <v>143</v>
      </c>
      <c r="M48" s="141"/>
      <c r="N48" s="141"/>
      <c r="O48" s="174"/>
      <c r="P48" s="142">
        <v>10350</v>
      </c>
      <c r="Q48" s="142" t="s">
        <v>846</v>
      </c>
      <c r="R48" s="142" t="s">
        <v>846</v>
      </c>
      <c r="S48" s="142" t="s">
        <v>1187</v>
      </c>
      <c r="T48" s="142"/>
      <c r="U48" s="29"/>
    </row>
    <row r="49" spans="1:21" hidden="1" x14ac:dyDescent="0.2">
      <c r="A49" s="18">
        <v>0</v>
      </c>
      <c r="B49" s="6" t="s">
        <v>15</v>
      </c>
      <c r="C49" s="6" t="s">
        <v>849</v>
      </c>
      <c r="D49" s="20" t="s">
        <v>770</v>
      </c>
      <c r="E49" s="8" t="s">
        <v>834</v>
      </c>
      <c r="F49" s="9" t="s">
        <v>850</v>
      </c>
      <c r="G49" s="8" t="s">
        <v>851</v>
      </c>
      <c r="H49" s="8" t="s">
        <v>223</v>
      </c>
      <c r="I49" s="8" t="s">
        <v>20</v>
      </c>
      <c r="J49" s="8" t="s">
        <v>20</v>
      </c>
      <c r="K49" s="157" t="s">
        <v>264</v>
      </c>
      <c r="L49" s="123" t="s">
        <v>143</v>
      </c>
      <c r="M49" s="4"/>
      <c r="N49" s="4"/>
      <c r="O49" s="44"/>
      <c r="P49" s="29">
        <v>10360</v>
      </c>
      <c r="Q49" s="29" t="s">
        <v>849</v>
      </c>
      <c r="R49" s="29" t="s">
        <v>849</v>
      </c>
      <c r="S49" s="29" t="s">
        <v>1187</v>
      </c>
      <c r="T49" s="29"/>
      <c r="U49" s="29"/>
    </row>
    <row r="50" spans="1:21" hidden="1" x14ac:dyDescent="0.2">
      <c r="A50" s="121">
        <v>0</v>
      </c>
      <c r="B50" s="123" t="s">
        <v>15</v>
      </c>
      <c r="C50" s="123" t="s">
        <v>852</v>
      </c>
      <c r="D50" s="124" t="s">
        <v>770</v>
      </c>
      <c r="E50" s="127" t="s">
        <v>834</v>
      </c>
      <c r="F50" s="131" t="s">
        <v>850</v>
      </c>
      <c r="G50" s="127" t="s">
        <v>853</v>
      </c>
      <c r="H50" s="127" t="s">
        <v>223</v>
      </c>
      <c r="I50" s="127" t="s">
        <v>20</v>
      </c>
      <c r="J50" s="127" t="s">
        <v>20</v>
      </c>
      <c r="K50" s="173" t="s">
        <v>264</v>
      </c>
      <c r="L50" s="123" t="s">
        <v>143</v>
      </c>
      <c r="M50" s="129"/>
      <c r="N50" s="129"/>
      <c r="O50" s="114"/>
      <c r="P50" s="130">
        <v>10370</v>
      </c>
      <c r="Q50" s="130" t="s">
        <v>852</v>
      </c>
      <c r="R50" s="130" t="s">
        <v>852</v>
      </c>
      <c r="S50" s="130" t="s">
        <v>1187</v>
      </c>
      <c r="T50" s="130"/>
      <c r="U50" s="29"/>
    </row>
    <row r="51" spans="1:21" hidden="1" x14ac:dyDescent="0.2">
      <c r="A51" s="18">
        <v>0</v>
      </c>
      <c r="B51" s="6" t="s">
        <v>15</v>
      </c>
      <c r="C51" s="6" t="s">
        <v>854</v>
      </c>
      <c r="D51" s="20" t="s">
        <v>770</v>
      </c>
      <c r="E51" s="8" t="s">
        <v>834</v>
      </c>
      <c r="F51" s="9" t="s">
        <v>855</v>
      </c>
      <c r="G51" s="8" t="s">
        <v>856</v>
      </c>
      <c r="H51" s="8" t="s">
        <v>223</v>
      </c>
      <c r="I51" s="8" t="s">
        <v>20</v>
      </c>
      <c r="J51" s="8" t="s">
        <v>20</v>
      </c>
      <c r="K51" s="157" t="s">
        <v>264</v>
      </c>
      <c r="L51" s="123" t="s">
        <v>143</v>
      </c>
      <c r="M51" s="4"/>
      <c r="N51" s="4"/>
      <c r="O51" s="44"/>
      <c r="P51" s="29">
        <v>10380</v>
      </c>
      <c r="Q51" s="29" t="s">
        <v>854</v>
      </c>
      <c r="R51" s="29" t="s">
        <v>854</v>
      </c>
      <c r="S51" s="29" t="s">
        <v>1187</v>
      </c>
      <c r="T51" s="29"/>
      <c r="U51" s="29"/>
    </row>
    <row r="52" spans="1:21" hidden="1" x14ac:dyDescent="0.2">
      <c r="A52" s="144">
        <v>0</v>
      </c>
      <c r="B52" s="146" t="s">
        <v>15</v>
      </c>
      <c r="C52" s="146" t="s">
        <v>857</v>
      </c>
      <c r="D52" s="147" t="s">
        <v>770</v>
      </c>
      <c r="E52" s="148" t="s">
        <v>834</v>
      </c>
      <c r="F52" s="149" t="s">
        <v>858</v>
      </c>
      <c r="G52" s="148" t="s">
        <v>859</v>
      </c>
      <c r="H52" s="148" t="s">
        <v>223</v>
      </c>
      <c r="I52" s="148" t="s">
        <v>20</v>
      </c>
      <c r="J52" s="148" t="s">
        <v>20</v>
      </c>
      <c r="K52" s="172" t="s">
        <v>264</v>
      </c>
      <c r="L52" s="123" t="s">
        <v>143</v>
      </c>
      <c r="M52" s="152"/>
      <c r="N52" s="152"/>
      <c r="O52" s="175"/>
      <c r="P52" s="177">
        <v>10390</v>
      </c>
      <c r="Q52" s="177" t="s">
        <v>857</v>
      </c>
      <c r="R52" s="177" t="s">
        <v>857</v>
      </c>
      <c r="S52" s="177" t="s">
        <v>1187</v>
      </c>
      <c r="T52" s="177"/>
      <c r="U52" s="29"/>
    </row>
    <row r="53" spans="1:21" ht="51" hidden="1" x14ac:dyDescent="0.2">
      <c r="A53" s="18">
        <v>0</v>
      </c>
      <c r="B53" s="6" t="s">
        <v>15</v>
      </c>
      <c r="C53" s="6" t="s">
        <v>860</v>
      </c>
      <c r="D53" s="20" t="s">
        <v>770</v>
      </c>
      <c r="E53" s="8" t="s">
        <v>861</v>
      </c>
      <c r="F53" s="9" t="s">
        <v>17</v>
      </c>
      <c r="G53" s="8" t="s">
        <v>862</v>
      </c>
      <c r="H53" s="8" t="s">
        <v>223</v>
      </c>
      <c r="I53" s="8" t="s">
        <v>20</v>
      </c>
      <c r="J53" s="8" t="s">
        <v>20</v>
      </c>
      <c r="K53" s="157" t="s">
        <v>264</v>
      </c>
      <c r="L53" s="123" t="s">
        <v>143</v>
      </c>
      <c r="M53" s="4"/>
      <c r="N53" s="4"/>
      <c r="O53" s="44"/>
      <c r="P53" s="29">
        <v>10400</v>
      </c>
      <c r="Q53" s="29" t="s">
        <v>860</v>
      </c>
      <c r="R53" s="29" t="s">
        <v>860</v>
      </c>
      <c r="S53" s="29" t="s">
        <v>1187</v>
      </c>
      <c r="T53" s="29"/>
      <c r="U53" s="29"/>
    </row>
    <row r="54" spans="1:21" hidden="1" x14ac:dyDescent="0.2">
      <c r="A54" s="18">
        <v>0</v>
      </c>
      <c r="B54" s="6" t="s">
        <v>15</v>
      </c>
      <c r="C54" s="6" t="s">
        <v>863</v>
      </c>
      <c r="D54" s="20" t="s">
        <v>770</v>
      </c>
      <c r="E54" s="8" t="s">
        <v>861</v>
      </c>
      <c r="F54" s="9" t="s">
        <v>261</v>
      </c>
      <c r="G54" s="8" t="s">
        <v>262</v>
      </c>
      <c r="H54" s="8" t="s">
        <v>223</v>
      </c>
      <c r="I54" s="8" t="s">
        <v>20</v>
      </c>
      <c r="J54" s="8" t="s">
        <v>20</v>
      </c>
      <c r="K54" s="157" t="s">
        <v>264</v>
      </c>
      <c r="L54" s="123" t="s">
        <v>143</v>
      </c>
      <c r="M54" s="4"/>
      <c r="N54" s="4"/>
      <c r="O54" s="44"/>
      <c r="P54" s="29">
        <v>10410</v>
      </c>
      <c r="Q54" s="29" t="s">
        <v>863</v>
      </c>
      <c r="R54" s="29" t="s">
        <v>863</v>
      </c>
      <c r="S54" s="29" t="s">
        <v>1187</v>
      </c>
      <c r="T54" s="29"/>
      <c r="U54" s="29"/>
    </row>
    <row r="55" spans="1:21" ht="25.5" hidden="1" x14ac:dyDescent="0.2">
      <c r="A55" s="18">
        <v>0</v>
      </c>
      <c r="B55" s="6" t="s">
        <v>15</v>
      </c>
      <c r="C55" s="6" t="s">
        <v>864</v>
      </c>
      <c r="D55" s="20" t="s">
        <v>770</v>
      </c>
      <c r="E55" s="8" t="s">
        <v>861</v>
      </c>
      <c r="F55" s="9" t="s">
        <v>820</v>
      </c>
      <c r="G55" s="8" t="s">
        <v>865</v>
      </c>
      <c r="H55" s="8" t="s">
        <v>223</v>
      </c>
      <c r="I55" s="8" t="s">
        <v>20</v>
      </c>
      <c r="J55" s="8" t="s">
        <v>20</v>
      </c>
      <c r="K55" s="157" t="s">
        <v>264</v>
      </c>
      <c r="L55" s="123" t="s">
        <v>143</v>
      </c>
      <c r="M55" s="4"/>
      <c r="N55" s="4"/>
      <c r="O55" s="44"/>
      <c r="P55" s="29">
        <v>10420</v>
      </c>
      <c r="Q55" s="29" t="s">
        <v>864</v>
      </c>
      <c r="R55" s="29" t="s">
        <v>864</v>
      </c>
      <c r="S55" s="29" t="s">
        <v>1187</v>
      </c>
      <c r="T55" s="29"/>
      <c r="U55" s="29"/>
    </row>
    <row r="56" spans="1:21" ht="25.5" hidden="1" x14ac:dyDescent="0.2">
      <c r="A56" s="18">
        <v>0</v>
      </c>
      <c r="B56" s="6" t="s">
        <v>15</v>
      </c>
      <c r="C56" s="6" t="s">
        <v>866</v>
      </c>
      <c r="D56" s="20" t="s">
        <v>770</v>
      </c>
      <c r="E56" s="8" t="s">
        <v>867</v>
      </c>
      <c r="F56" s="9" t="s">
        <v>868</v>
      </c>
      <c r="G56" s="8" t="s">
        <v>869</v>
      </c>
      <c r="H56" s="8" t="s">
        <v>223</v>
      </c>
      <c r="I56" s="8" t="s">
        <v>20</v>
      </c>
      <c r="J56" s="8" t="s">
        <v>20</v>
      </c>
      <c r="K56" s="157" t="s">
        <v>264</v>
      </c>
      <c r="L56" s="123" t="s">
        <v>143</v>
      </c>
      <c r="M56" s="4"/>
      <c r="N56" s="4"/>
      <c r="O56" s="44"/>
      <c r="P56" s="29">
        <v>10430</v>
      </c>
      <c r="Q56" s="29" t="s">
        <v>866</v>
      </c>
      <c r="R56" s="29" t="s">
        <v>866</v>
      </c>
      <c r="S56" s="29" t="s">
        <v>1187</v>
      </c>
      <c r="T56" s="29"/>
      <c r="U56" s="29"/>
    </row>
    <row r="57" spans="1:21" hidden="1" x14ac:dyDescent="0.2">
      <c r="A57" s="18">
        <v>0</v>
      </c>
      <c r="B57" s="6" t="s">
        <v>15</v>
      </c>
      <c r="C57" s="6" t="s">
        <v>870</v>
      </c>
      <c r="D57" s="20" t="s">
        <v>770</v>
      </c>
      <c r="E57" s="8" t="s">
        <v>867</v>
      </c>
      <c r="F57" s="9" t="s">
        <v>374</v>
      </c>
      <c r="G57" s="8" t="s">
        <v>871</v>
      </c>
      <c r="H57" s="8" t="s">
        <v>223</v>
      </c>
      <c r="I57" s="8" t="s">
        <v>20</v>
      </c>
      <c r="J57" s="8" t="s">
        <v>20</v>
      </c>
      <c r="K57" s="157" t="s">
        <v>264</v>
      </c>
      <c r="L57" s="123" t="s">
        <v>143</v>
      </c>
      <c r="M57" s="4"/>
      <c r="N57" s="4"/>
      <c r="O57" s="44"/>
      <c r="P57" s="29">
        <v>10440</v>
      </c>
      <c r="Q57" s="29" t="s">
        <v>870</v>
      </c>
      <c r="R57" s="29" t="s">
        <v>870</v>
      </c>
      <c r="S57" s="29" t="s">
        <v>1187</v>
      </c>
      <c r="T57" s="29"/>
      <c r="U57" s="29"/>
    </row>
    <row r="58" spans="1:21" hidden="1" x14ac:dyDescent="0.2">
      <c r="A58" s="133">
        <v>0</v>
      </c>
      <c r="B58" s="135" t="s">
        <v>15</v>
      </c>
      <c r="C58" s="135" t="s">
        <v>872</v>
      </c>
      <c r="D58" s="136" t="s">
        <v>770</v>
      </c>
      <c r="E58" s="139" t="s">
        <v>867</v>
      </c>
      <c r="F58" s="143" t="s">
        <v>261</v>
      </c>
      <c r="G58" s="139" t="s">
        <v>262</v>
      </c>
      <c r="H58" s="139" t="s">
        <v>223</v>
      </c>
      <c r="I58" s="139" t="s">
        <v>20</v>
      </c>
      <c r="J58" s="139" t="s">
        <v>20</v>
      </c>
      <c r="K58" s="171" t="s">
        <v>264</v>
      </c>
      <c r="L58" s="123" t="s">
        <v>143</v>
      </c>
      <c r="M58" s="141"/>
      <c r="N58" s="141"/>
      <c r="O58" s="174"/>
      <c r="P58" s="142">
        <v>10450</v>
      </c>
      <c r="Q58" s="142" t="s">
        <v>872</v>
      </c>
      <c r="R58" s="142" t="s">
        <v>872</v>
      </c>
      <c r="S58" s="142" t="s">
        <v>1187</v>
      </c>
      <c r="T58" s="142"/>
      <c r="U58" s="29"/>
    </row>
    <row r="59" spans="1:21" hidden="1" x14ac:dyDescent="0.2">
      <c r="A59" s="18">
        <v>0</v>
      </c>
      <c r="B59" s="6" t="s">
        <v>15</v>
      </c>
      <c r="C59" s="6" t="s">
        <v>873</v>
      </c>
      <c r="D59" s="20" t="s">
        <v>770</v>
      </c>
      <c r="E59" s="8" t="s">
        <v>867</v>
      </c>
      <c r="F59" s="9" t="s">
        <v>270</v>
      </c>
      <c r="G59" s="8" t="s">
        <v>271</v>
      </c>
      <c r="H59" s="8" t="s">
        <v>223</v>
      </c>
      <c r="I59" s="8" t="s">
        <v>20</v>
      </c>
      <c r="J59" s="8" t="s">
        <v>20</v>
      </c>
      <c r="K59" s="157" t="s">
        <v>264</v>
      </c>
      <c r="L59" s="123" t="s">
        <v>143</v>
      </c>
      <c r="M59" s="4"/>
      <c r="N59" s="4"/>
      <c r="O59" s="44"/>
      <c r="P59" s="29">
        <v>10460</v>
      </c>
      <c r="Q59" s="29" t="s">
        <v>873</v>
      </c>
      <c r="R59" s="29" t="s">
        <v>873</v>
      </c>
      <c r="S59" s="29" t="s">
        <v>1187</v>
      </c>
      <c r="T59" s="29"/>
      <c r="U59" s="29"/>
    </row>
    <row r="60" spans="1:21" ht="25.5" hidden="1" x14ac:dyDescent="0.2">
      <c r="A60" s="18">
        <v>0</v>
      </c>
      <c r="B60" s="6" t="s">
        <v>15</v>
      </c>
      <c r="C60" s="6" t="s">
        <v>874</v>
      </c>
      <c r="D60" s="20" t="s">
        <v>770</v>
      </c>
      <c r="E60" s="8" t="s">
        <v>867</v>
      </c>
      <c r="F60" s="9" t="s">
        <v>274</v>
      </c>
      <c r="G60" s="8" t="s">
        <v>275</v>
      </c>
      <c r="H60" s="8" t="s">
        <v>223</v>
      </c>
      <c r="I60" s="8" t="s">
        <v>20</v>
      </c>
      <c r="J60" s="8" t="s">
        <v>20</v>
      </c>
      <c r="K60" s="157" t="s">
        <v>264</v>
      </c>
      <c r="L60" s="123" t="s">
        <v>143</v>
      </c>
      <c r="M60" s="4"/>
      <c r="N60" s="4"/>
      <c r="O60" s="44"/>
      <c r="P60" s="29">
        <v>10470</v>
      </c>
      <c r="Q60" s="29" t="s">
        <v>874</v>
      </c>
      <c r="R60" s="29" t="s">
        <v>874</v>
      </c>
      <c r="S60" s="29" t="s">
        <v>1187</v>
      </c>
      <c r="T60" s="29"/>
      <c r="U60" s="29"/>
    </row>
    <row r="61" spans="1:21" hidden="1" x14ac:dyDescent="0.2">
      <c r="A61" s="18">
        <v>0</v>
      </c>
      <c r="B61" s="6" t="s">
        <v>15</v>
      </c>
      <c r="C61" s="6" t="s">
        <v>875</v>
      </c>
      <c r="D61" s="20" t="s">
        <v>770</v>
      </c>
      <c r="E61" s="8" t="s">
        <v>867</v>
      </c>
      <c r="F61" s="9" t="s">
        <v>280</v>
      </c>
      <c r="G61" s="8" t="s">
        <v>876</v>
      </c>
      <c r="H61" s="8" t="s">
        <v>223</v>
      </c>
      <c r="I61" s="8" t="s">
        <v>20</v>
      </c>
      <c r="J61" s="8" t="s">
        <v>20</v>
      </c>
      <c r="K61" s="157" t="s">
        <v>264</v>
      </c>
      <c r="L61" s="123" t="s">
        <v>143</v>
      </c>
      <c r="M61" s="4"/>
      <c r="N61" s="4"/>
      <c r="O61" s="44"/>
      <c r="P61" s="29">
        <v>10480</v>
      </c>
      <c r="Q61" s="29" t="s">
        <v>875</v>
      </c>
      <c r="R61" s="29" t="s">
        <v>875</v>
      </c>
      <c r="S61" s="29" t="s">
        <v>1187</v>
      </c>
      <c r="T61" s="29"/>
      <c r="U61" s="29"/>
    </row>
    <row r="62" spans="1:21" hidden="1" x14ac:dyDescent="0.2">
      <c r="A62" s="18">
        <v>0</v>
      </c>
      <c r="B62" s="6" t="s">
        <v>15</v>
      </c>
      <c r="C62" s="6" t="s">
        <v>877</v>
      </c>
      <c r="D62" s="20" t="s">
        <v>770</v>
      </c>
      <c r="E62" s="8" t="s">
        <v>878</v>
      </c>
      <c r="F62" s="9" t="s">
        <v>879</v>
      </c>
      <c r="G62" s="8" t="s">
        <v>880</v>
      </c>
      <c r="H62" s="8" t="s">
        <v>223</v>
      </c>
      <c r="I62" s="8" t="s">
        <v>20</v>
      </c>
      <c r="J62" s="8" t="s">
        <v>20</v>
      </c>
      <c r="K62" s="157" t="s">
        <v>264</v>
      </c>
      <c r="L62" s="123" t="s">
        <v>143</v>
      </c>
      <c r="M62" s="4"/>
      <c r="N62" s="4"/>
      <c r="O62" s="44"/>
      <c r="P62" s="29">
        <v>10490</v>
      </c>
      <c r="Q62" s="29" t="s">
        <v>877</v>
      </c>
      <c r="R62" s="29" t="s">
        <v>877</v>
      </c>
      <c r="S62" s="29" t="s">
        <v>1187</v>
      </c>
      <c r="T62" s="29"/>
      <c r="U62" s="29"/>
    </row>
    <row r="63" spans="1:21" ht="38.25" hidden="1" x14ac:dyDescent="0.2">
      <c r="A63" s="18">
        <v>0</v>
      </c>
      <c r="B63" s="6" t="s">
        <v>15</v>
      </c>
      <c r="C63" s="6" t="s">
        <v>881</v>
      </c>
      <c r="D63" s="20" t="s">
        <v>770</v>
      </c>
      <c r="E63" s="8" t="s">
        <v>878</v>
      </c>
      <c r="F63" s="9" t="s">
        <v>879</v>
      </c>
      <c r="G63" s="8" t="s">
        <v>295</v>
      </c>
      <c r="H63" s="8" t="s">
        <v>223</v>
      </c>
      <c r="I63" s="8" t="s">
        <v>20</v>
      </c>
      <c r="J63" s="8" t="s">
        <v>20</v>
      </c>
      <c r="K63" s="157" t="s">
        <v>264</v>
      </c>
      <c r="L63" s="123" t="s">
        <v>143</v>
      </c>
      <c r="M63" s="4"/>
      <c r="N63" s="4"/>
      <c r="O63" s="44"/>
      <c r="P63" s="29">
        <v>10500</v>
      </c>
      <c r="Q63" s="29" t="s">
        <v>881</v>
      </c>
      <c r="R63" s="29" t="s">
        <v>881</v>
      </c>
      <c r="S63" s="29" t="s">
        <v>1187</v>
      </c>
      <c r="T63" s="29"/>
      <c r="U63" s="29"/>
    </row>
    <row r="64" spans="1:21" ht="25.5" hidden="1" x14ac:dyDescent="0.2">
      <c r="A64" s="18">
        <v>0</v>
      </c>
      <c r="B64" s="6" t="s">
        <v>15</v>
      </c>
      <c r="C64" s="6" t="s">
        <v>882</v>
      </c>
      <c r="D64" s="20" t="s">
        <v>770</v>
      </c>
      <c r="E64" s="8" t="s">
        <v>883</v>
      </c>
      <c r="F64" s="9" t="s">
        <v>17</v>
      </c>
      <c r="G64" s="8" t="s">
        <v>884</v>
      </c>
      <c r="H64" s="8" t="s">
        <v>29</v>
      </c>
      <c r="I64" s="8" t="s">
        <v>20</v>
      </c>
      <c r="J64" s="8" t="s">
        <v>20</v>
      </c>
      <c r="K64" s="157" t="s">
        <v>264</v>
      </c>
      <c r="L64" s="123" t="s">
        <v>143</v>
      </c>
      <c r="M64" s="4"/>
      <c r="N64" s="4"/>
      <c r="O64" s="44"/>
      <c r="P64" s="29">
        <v>10510</v>
      </c>
      <c r="Q64" s="29" t="s">
        <v>882</v>
      </c>
      <c r="R64" s="29" t="s">
        <v>882</v>
      </c>
      <c r="S64" s="29" t="s">
        <v>1187</v>
      </c>
      <c r="T64" s="29"/>
      <c r="U64" s="29"/>
    </row>
    <row r="65" spans="1:21" ht="25.5" hidden="1" x14ac:dyDescent="0.2">
      <c r="A65" s="121">
        <v>0</v>
      </c>
      <c r="B65" s="123" t="s">
        <v>15</v>
      </c>
      <c r="C65" s="123" t="s">
        <v>885</v>
      </c>
      <c r="D65" s="124" t="s">
        <v>770</v>
      </c>
      <c r="E65" s="127" t="s">
        <v>883</v>
      </c>
      <c r="F65" s="131" t="s">
        <v>17</v>
      </c>
      <c r="G65" s="127" t="s">
        <v>886</v>
      </c>
      <c r="H65" s="127" t="s">
        <v>29</v>
      </c>
      <c r="I65" s="127" t="s">
        <v>20</v>
      </c>
      <c r="J65" s="127" t="s">
        <v>20</v>
      </c>
      <c r="K65" s="173" t="s">
        <v>264</v>
      </c>
      <c r="L65" s="123" t="s">
        <v>143</v>
      </c>
      <c r="M65" s="129"/>
      <c r="N65" s="129"/>
      <c r="O65" s="114"/>
      <c r="P65" s="130">
        <v>10520</v>
      </c>
      <c r="Q65" s="130" t="s">
        <v>885</v>
      </c>
      <c r="R65" s="130" t="s">
        <v>885</v>
      </c>
      <c r="S65" s="130" t="s">
        <v>1187</v>
      </c>
      <c r="T65" s="130"/>
      <c r="U65" s="29"/>
    </row>
    <row r="66" spans="1:21" hidden="1" x14ac:dyDescent="0.2">
      <c r="A66" s="18">
        <v>0</v>
      </c>
      <c r="B66" s="6" t="s">
        <v>15</v>
      </c>
      <c r="C66" s="6" t="s">
        <v>887</v>
      </c>
      <c r="D66" s="20" t="s">
        <v>770</v>
      </c>
      <c r="E66" s="8" t="s">
        <v>883</v>
      </c>
      <c r="F66" s="9" t="s">
        <v>17</v>
      </c>
      <c r="G66" s="8" t="s">
        <v>52</v>
      </c>
      <c r="H66" s="8" t="s">
        <v>29</v>
      </c>
      <c r="I66" s="8" t="s">
        <v>20</v>
      </c>
      <c r="J66" s="8" t="s">
        <v>20</v>
      </c>
      <c r="K66" s="157" t="s">
        <v>264</v>
      </c>
      <c r="L66" s="123" t="s">
        <v>143</v>
      </c>
      <c r="M66" s="4"/>
      <c r="N66" s="4"/>
      <c r="O66" s="44"/>
      <c r="P66" s="29">
        <v>10530</v>
      </c>
      <c r="Q66" s="29" t="s">
        <v>887</v>
      </c>
      <c r="R66" s="29" t="s">
        <v>887</v>
      </c>
      <c r="S66" s="29" t="s">
        <v>1187</v>
      </c>
      <c r="T66" s="29"/>
      <c r="U66" s="29"/>
    </row>
    <row r="67" spans="1:21" ht="25.5" hidden="1" x14ac:dyDescent="0.2">
      <c r="A67" s="18">
        <v>0</v>
      </c>
      <c r="B67" s="6" t="s">
        <v>15</v>
      </c>
      <c r="C67" s="6" t="s">
        <v>888</v>
      </c>
      <c r="D67" s="20" t="s">
        <v>770</v>
      </c>
      <c r="E67" s="8" t="s">
        <v>883</v>
      </c>
      <c r="F67" s="9" t="s">
        <v>17</v>
      </c>
      <c r="G67" s="8" t="s">
        <v>889</v>
      </c>
      <c r="H67" s="8" t="s">
        <v>29</v>
      </c>
      <c r="I67" s="8" t="s">
        <v>20</v>
      </c>
      <c r="J67" s="8" t="s">
        <v>20</v>
      </c>
      <c r="K67" s="157" t="s">
        <v>264</v>
      </c>
      <c r="L67" s="123" t="s">
        <v>143</v>
      </c>
      <c r="M67" s="4"/>
      <c r="N67" s="4"/>
      <c r="O67" s="44"/>
      <c r="P67" s="29">
        <v>10540</v>
      </c>
      <c r="Q67" s="29" t="s">
        <v>888</v>
      </c>
      <c r="R67" s="29" t="s">
        <v>888</v>
      </c>
      <c r="S67" s="29" t="s">
        <v>1187</v>
      </c>
      <c r="T67" s="29"/>
      <c r="U67" s="29"/>
    </row>
    <row r="68" spans="1:21" hidden="1" x14ac:dyDescent="0.2">
      <c r="A68" s="18">
        <v>0</v>
      </c>
      <c r="B68" s="6" t="s">
        <v>15</v>
      </c>
      <c r="C68" s="6" t="s">
        <v>890</v>
      </c>
      <c r="D68" s="20" t="s">
        <v>770</v>
      </c>
      <c r="E68" s="8" t="s">
        <v>883</v>
      </c>
      <c r="F68" s="9" t="s">
        <v>44</v>
      </c>
      <c r="G68" s="8" t="s">
        <v>45</v>
      </c>
      <c r="H68" s="8" t="s">
        <v>29</v>
      </c>
      <c r="I68" s="8" t="s">
        <v>20</v>
      </c>
      <c r="J68" s="8" t="s">
        <v>20</v>
      </c>
      <c r="K68" s="157" t="s">
        <v>264</v>
      </c>
      <c r="L68" s="123" t="s">
        <v>143</v>
      </c>
      <c r="M68" s="4"/>
      <c r="N68" s="4"/>
      <c r="O68" s="44"/>
      <c r="P68" s="29">
        <v>10550</v>
      </c>
      <c r="Q68" s="29" t="s">
        <v>890</v>
      </c>
      <c r="R68" s="29" t="s">
        <v>890</v>
      </c>
      <c r="S68" s="29" t="s">
        <v>1187</v>
      </c>
      <c r="T68" s="29"/>
      <c r="U68" s="29"/>
    </row>
    <row r="69" spans="1:21" hidden="1" x14ac:dyDescent="0.2">
      <c r="A69" s="18">
        <v>0</v>
      </c>
      <c r="B69" s="6" t="s">
        <v>15</v>
      </c>
      <c r="C69" s="6" t="s">
        <v>891</v>
      </c>
      <c r="D69" s="20" t="s">
        <v>770</v>
      </c>
      <c r="E69" s="8" t="s">
        <v>883</v>
      </c>
      <c r="F69" s="9" t="s">
        <v>191</v>
      </c>
      <c r="G69" s="8" t="s">
        <v>192</v>
      </c>
      <c r="H69" s="8" t="s">
        <v>29</v>
      </c>
      <c r="I69" s="8" t="s">
        <v>20</v>
      </c>
      <c r="J69" s="8" t="s">
        <v>20</v>
      </c>
      <c r="K69" s="157" t="s">
        <v>264</v>
      </c>
      <c r="L69" s="123" t="s">
        <v>143</v>
      </c>
      <c r="M69" s="4"/>
      <c r="N69" s="23"/>
      <c r="O69" s="44"/>
      <c r="P69" s="29">
        <v>10560</v>
      </c>
      <c r="Q69" s="118" t="s">
        <v>891</v>
      </c>
      <c r="R69" s="29" t="s">
        <v>891</v>
      </c>
      <c r="S69" s="29" t="s">
        <v>1187</v>
      </c>
      <c r="T69" s="118"/>
      <c r="U69" s="118"/>
    </row>
    <row r="70" spans="1:21" hidden="1" x14ac:dyDescent="0.2">
      <c r="A70" s="18">
        <v>0</v>
      </c>
      <c r="B70" s="6" t="s">
        <v>15</v>
      </c>
      <c r="C70" s="6" t="s">
        <v>892</v>
      </c>
      <c r="D70" s="20" t="s">
        <v>770</v>
      </c>
      <c r="E70" s="8" t="s">
        <v>883</v>
      </c>
      <c r="F70" s="9" t="s">
        <v>893</v>
      </c>
      <c r="G70" s="8" t="s">
        <v>894</v>
      </c>
      <c r="H70" s="8" t="s">
        <v>29</v>
      </c>
      <c r="I70" s="8" t="s">
        <v>20</v>
      </c>
      <c r="J70" s="8" t="s">
        <v>20</v>
      </c>
      <c r="K70" s="157" t="s">
        <v>264</v>
      </c>
      <c r="L70" s="123" t="s">
        <v>143</v>
      </c>
      <c r="M70" s="4"/>
      <c r="N70" s="23"/>
      <c r="O70" s="44"/>
      <c r="P70" s="29">
        <v>10570</v>
      </c>
      <c r="Q70" s="118" t="s">
        <v>892</v>
      </c>
      <c r="R70" s="29" t="s">
        <v>892</v>
      </c>
      <c r="S70" s="29" t="s">
        <v>1187</v>
      </c>
      <c r="T70" s="118"/>
      <c r="U70" s="118"/>
    </row>
    <row r="71" spans="1:21" hidden="1" x14ac:dyDescent="0.2">
      <c r="A71" s="18">
        <v>0</v>
      </c>
      <c r="B71" s="6" t="s">
        <v>15</v>
      </c>
      <c r="C71" s="6" t="s">
        <v>895</v>
      </c>
      <c r="D71" s="20" t="s">
        <v>770</v>
      </c>
      <c r="E71" s="8" t="s">
        <v>883</v>
      </c>
      <c r="F71" s="9" t="s">
        <v>48</v>
      </c>
      <c r="G71" s="8" t="s">
        <v>49</v>
      </c>
      <c r="H71" s="8" t="s">
        <v>29</v>
      </c>
      <c r="I71" s="8" t="s">
        <v>20</v>
      </c>
      <c r="J71" s="8" t="s">
        <v>20</v>
      </c>
      <c r="K71" s="157" t="s">
        <v>264</v>
      </c>
      <c r="L71" s="123" t="s">
        <v>143</v>
      </c>
      <c r="M71" s="4"/>
      <c r="N71" s="4"/>
      <c r="O71" s="44"/>
      <c r="P71" s="29">
        <v>10580</v>
      </c>
      <c r="Q71" s="29" t="s">
        <v>895</v>
      </c>
      <c r="R71" s="29" t="s">
        <v>895</v>
      </c>
      <c r="S71" s="29" t="s">
        <v>1187</v>
      </c>
      <c r="T71" s="29"/>
      <c r="U71" s="29"/>
    </row>
    <row r="72" spans="1:21" ht="25.5" hidden="1" x14ac:dyDescent="0.2">
      <c r="A72" s="144">
        <v>0</v>
      </c>
      <c r="B72" s="6" t="s">
        <v>15</v>
      </c>
      <c r="C72" s="146" t="s">
        <v>896</v>
      </c>
      <c r="D72" s="147" t="s">
        <v>770</v>
      </c>
      <c r="E72" s="148" t="s">
        <v>883</v>
      </c>
      <c r="F72" s="149" t="s">
        <v>27</v>
      </c>
      <c r="G72" s="148" t="s">
        <v>28</v>
      </c>
      <c r="H72" s="148" t="s">
        <v>29</v>
      </c>
      <c r="I72" s="148" t="s">
        <v>20</v>
      </c>
      <c r="J72" s="148" t="s">
        <v>20</v>
      </c>
      <c r="K72" s="172" t="s">
        <v>264</v>
      </c>
      <c r="L72" s="123" t="s">
        <v>143</v>
      </c>
      <c r="M72" s="152"/>
      <c r="N72" s="152"/>
      <c r="O72" s="175"/>
      <c r="P72" s="177">
        <v>10590</v>
      </c>
      <c r="Q72" s="177" t="s">
        <v>896</v>
      </c>
      <c r="R72" s="177" t="s">
        <v>896</v>
      </c>
      <c r="S72" s="177" t="s">
        <v>1187</v>
      </c>
      <c r="T72" s="177"/>
      <c r="U72" s="29"/>
    </row>
    <row r="73" spans="1:21" ht="25.5" hidden="1" x14ac:dyDescent="0.2">
      <c r="A73" s="18">
        <v>0</v>
      </c>
      <c r="B73" s="6" t="s">
        <v>15</v>
      </c>
      <c r="C73" s="6" t="s">
        <v>897</v>
      </c>
      <c r="D73" s="20" t="s">
        <v>770</v>
      </c>
      <c r="E73" s="8" t="s">
        <v>883</v>
      </c>
      <c r="F73" s="9" t="s">
        <v>199</v>
      </c>
      <c r="G73" s="8" t="s">
        <v>200</v>
      </c>
      <c r="H73" s="8" t="s">
        <v>29</v>
      </c>
      <c r="I73" s="8" t="s">
        <v>20</v>
      </c>
      <c r="J73" s="8" t="s">
        <v>20</v>
      </c>
      <c r="K73" s="157" t="s">
        <v>264</v>
      </c>
      <c r="L73" s="123" t="s">
        <v>143</v>
      </c>
      <c r="M73" s="4"/>
      <c r="N73" s="4"/>
      <c r="O73" s="44"/>
      <c r="P73" s="29">
        <v>10600</v>
      </c>
      <c r="Q73" s="29" t="s">
        <v>897</v>
      </c>
      <c r="R73" s="29" t="s">
        <v>897</v>
      </c>
      <c r="S73" s="29" t="s">
        <v>1187</v>
      </c>
      <c r="T73" s="29"/>
      <c r="U73" s="29"/>
    </row>
    <row r="74" spans="1:21" hidden="1" x14ac:dyDescent="0.2">
      <c r="A74" s="144">
        <v>0</v>
      </c>
      <c r="B74" s="6" t="s">
        <v>15</v>
      </c>
      <c r="C74" s="146" t="s">
        <v>898</v>
      </c>
      <c r="D74" s="147" t="s">
        <v>770</v>
      </c>
      <c r="E74" s="148" t="s">
        <v>883</v>
      </c>
      <c r="F74" s="149" t="s">
        <v>88</v>
      </c>
      <c r="G74" s="148" t="s">
        <v>899</v>
      </c>
      <c r="H74" s="148" t="s">
        <v>29</v>
      </c>
      <c r="I74" s="148" t="s">
        <v>20</v>
      </c>
      <c r="J74" s="148" t="s">
        <v>20</v>
      </c>
      <c r="K74" s="172" t="s">
        <v>264</v>
      </c>
      <c r="L74" s="123" t="s">
        <v>143</v>
      </c>
      <c r="M74" s="152"/>
      <c r="N74" s="152"/>
      <c r="O74" s="175"/>
      <c r="P74" s="177">
        <v>10610</v>
      </c>
      <c r="Q74" s="177" t="s">
        <v>898</v>
      </c>
      <c r="R74" s="177" t="s">
        <v>898</v>
      </c>
      <c r="S74" s="177" t="s">
        <v>1187</v>
      </c>
      <c r="T74" s="177"/>
      <c r="U74" s="29"/>
    </row>
    <row r="75" spans="1:21" ht="25.5" hidden="1" x14ac:dyDescent="0.2">
      <c r="A75" s="18">
        <v>0</v>
      </c>
      <c r="B75" s="6" t="s">
        <v>15</v>
      </c>
      <c r="C75" s="6" t="s">
        <v>900</v>
      </c>
      <c r="D75" s="20" t="s">
        <v>770</v>
      </c>
      <c r="E75" s="8" t="s">
        <v>883</v>
      </c>
      <c r="F75" s="9" t="s">
        <v>32</v>
      </c>
      <c r="G75" s="8" t="s">
        <v>33</v>
      </c>
      <c r="H75" s="8" t="s">
        <v>29</v>
      </c>
      <c r="I75" s="8" t="s">
        <v>20</v>
      </c>
      <c r="J75" s="8" t="s">
        <v>20</v>
      </c>
      <c r="K75" s="157" t="s">
        <v>264</v>
      </c>
      <c r="L75" s="123" t="s">
        <v>143</v>
      </c>
      <c r="M75" s="4"/>
      <c r="N75" s="4"/>
      <c r="O75" s="44"/>
      <c r="P75" s="29">
        <v>10620</v>
      </c>
      <c r="Q75" s="29" t="s">
        <v>900</v>
      </c>
      <c r="R75" s="29" t="s">
        <v>900</v>
      </c>
      <c r="S75" s="29" t="s">
        <v>1187</v>
      </c>
      <c r="T75" s="29"/>
      <c r="U75" s="29"/>
    </row>
    <row r="76" spans="1:21" hidden="1" x14ac:dyDescent="0.2">
      <c r="A76" s="18">
        <v>0</v>
      </c>
      <c r="B76" s="6" t="s">
        <v>15</v>
      </c>
      <c r="C76" s="6" t="s">
        <v>901</v>
      </c>
      <c r="D76" s="20" t="s">
        <v>770</v>
      </c>
      <c r="E76" s="8" t="s">
        <v>883</v>
      </c>
      <c r="F76" s="9" t="s">
        <v>902</v>
      </c>
      <c r="G76" s="8" t="s">
        <v>903</v>
      </c>
      <c r="H76" s="8" t="s">
        <v>29</v>
      </c>
      <c r="I76" s="8" t="s">
        <v>20</v>
      </c>
      <c r="J76" s="8" t="s">
        <v>20</v>
      </c>
      <c r="K76" s="157" t="s">
        <v>264</v>
      </c>
      <c r="L76" s="123" t="s">
        <v>143</v>
      </c>
      <c r="M76" s="4"/>
      <c r="N76" s="4"/>
      <c r="O76" s="44"/>
      <c r="P76" s="29">
        <v>10630</v>
      </c>
      <c r="Q76" s="29" t="s">
        <v>901</v>
      </c>
      <c r="R76" s="29" t="s">
        <v>901</v>
      </c>
      <c r="S76" s="29" t="s">
        <v>1187</v>
      </c>
      <c r="T76" s="29"/>
      <c r="U76" s="29"/>
    </row>
    <row r="77" spans="1:21" hidden="1" x14ac:dyDescent="0.2">
      <c r="A77" s="18">
        <v>0</v>
      </c>
      <c r="B77" s="6" t="s">
        <v>15</v>
      </c>
      <c r="C77" s="6" t="s">
        <v>904</v>
      </c>
      <c r="D77" s="20" t="s">
        <v>770</v>
      </c>
      <c r="E77" s="8" t="s">
        <v>883</v>
      </c>
      <c r="F77" s="9" t="s">
        <v>36</v>
      </c>
      <c r="G77" s="8" t="s">
        <v>37</v>
      </c>
      <c r="H77" s="8" t="s">
        <v>29</v>
      </c>
      <c r="I77" s="8" t="s">
        <v>20</v>
      </c>
      <c r="J77" s="8" t="s">
        <v>20</v>
      </c>
      <c r="K77" s="157" t="s">
        <v>264</v>
      </c>
      <c r="L77" s="123" t="s">
        <v>143</v>
      </c>
      <c r="M77" s="4"/>
      <c r="N77" s="4"/>
      <c r="O77" s="44"/>
      <c r="P77" s="29">
        <v>10640</v>
      </c>
      <c r="Q77" s="29" t="s">
        <v>904</v>
      </c>
      <c r="R77" s="29" t="s">
        <v>904</v>
      </c>
      <c r="S77" s="29" t="s">
        <v>1187</v>
      </c>
      <c r="T77" s="29"/>
      <c r="U77" s="29"/>
    </row>
    <row r="78" spans="1:21" ht="25.5" hidden="1" x14ac:dyDescent="0.2">
      <c r="A78" s="18">
        <v>0</v>
      </c>
      <c r="B78" s="6" t="s">
        <v>15</v>
      </c>
      <c r="C78" s="6" t="s">
        <v>905</v>
      </c>
      <c r="D78" s="20" t="s">
        <v>770</v>
      </c>
      <c r="E78" s="8" t="s">
        <v>883</v>
      </c>
      <c r="F78" s="9" t="s">
        <v>203</v>
      </c>
      <c r="G78" s="8" t="s">
        <v>204</v>
      </c>
      <c r="H78" s="8" t="s">
        <v>29</v>
      </c>
      <c r="I78" s="8" t="s">
        <v>20</v>
      </c>
      <c r="J78" s="8" t="s">
        <v>20</v>
      </c>
      <c r="K78" s="157" t="s">
        <v>264</v>
      </c>
      <c r="L78" s="123" t="s">
        <v>143</v>
      </c>
      <c r="M78" s="4"/>
      <c r="N78" s="23"/>
      <c r="O78" s="44"/>
      <c r="P78" s="29">
        <v>10650</v>
      </c>
      <c r="Q78" s="118" t="s">
        <v>905</v>
      </c>
      <c r="R78" s="29" t="s">
        <v>905</v>
      </c>
      <c r="S78" s="29" t="s">
        <v>1187</v>
      </c>
      <c r="T78" s="118"/>
      <c r="U78" s="118"/>
    </row>
    <row r="79" spans="1:21" ht="25.5" hidden="1" x14ac:dyDescent="0.2">
      <c r="A79" s="133">
        <v>0</v>
      </c>
      <c r="B79" s="135" t="s">
        <v>15</v>
      </c>
      <c r="C79" s="135" t="s">
        <v>906</v>
      </c>
      <c r="D79" s="136" t="s">
        <v>770</v>
      </c>
      <c r="E79" s="139" t="s">
        <v>883</v>
      </c>
      <c r="F79" s="143" t="s">
        <v>207</v>
      </c>
      <c r="G79" s="139" t="s">
        <v>208</v>
      </c>
      <c r="H79" s="139" t="s">
        <v>29</v>
      </c>
      <c r="I79" s="139" t="s">
        <v>20</v>
      </c>
      <c r="J79" s="139" t="s">
        <v>20</v>
      </c>
      <c r="K79" s="171" t="s">
        <v>264</v>
      </c>
      <c r="L79" s="123" t="s">
        <v>143</v>
      </c>
      <c r="M79" s="141"/>
      <c r="N79" s="197"/>
      <c r="O79" s="174"/>
      <c r="P79" s="142">
        <v>10660</v>
      </c>
      <c r="Q79" s="201" t="s">
        <v>906</v>
      </c>
      <c r="R79" s="142" t="s">
        <v>906</v>
      </c>
      <c r="S79" s="142" t="s">
        <v>1187</v>
      </c>
      <c r="T79" s="201"/>
      <c r="U79" s="118"/>
    </row>
    <row r="80" spans="1:21" ht="25.5" hidden="1" x14ac:dyDescent="0.2">
      <c r="A80" s="18">
        <v>0</v>
      </c>
      <c r="B80" s="6" t="s">
        <v>15</v>
      </c>
      <c r="C80" s="6" t="s">
        <v>907</v>
      </c>
      <c r="D80" s="20" t="s">
        <v>770</v>
      </c>
      <c r="E80" s="8" t="s">
        <v>883</v>
      </c>
      <c r="F80" s="9" t="s">
        <v>40</v>
      </c>
      <c r="G80" s="8" t="s">
        <v>41</v>
      </c>
      <c r="H80" s="8" t="s">
        <v>29</v>
      </c>
      <c r="I80" s="8" t="s">
        <v>20</v>
      </c>
      <c r="J80" s="8" t="s">
        <v>20</v>
      </c>
      <c r="K80" s="157" t="s">
        <v>264</v>
      </c>
      <c r="L80" s="123" t="s">
        <v>143</v>
      </c>
      <c r="M80" s="4"/>
      <c r="N80" s="4"/>
      <c r="O80" s="44"/>
      <c r="P80" s="29">
        <v>10670</v>
      </c>
      <c r="Q80" s="29" t="s">
        <v>907</v>
      </c>
      <c r="R80" s="29" t="s">
        <v>907</v>
      </c>
      <c r="S80" s="29" t="s">
        <v>1187</v>
      </c>
      <c r="T80" s="29"/>
      <c r="U80" s="29"/>
    </row>
    <row r="81" spans="1:121" hidden="1" x14ac:dyDescent="0.2">
      <c r="A81" s="121">
        <v>0</v>
      </c>
      <c r="B81" s="6" t="s">
        <v>15</v>
      </c>
      <c r="C81" s="123" t="s">
        <v>908</v>
      </c>
      <c r="D81" s="124" t="s">
        <v>770</v>
      </c>
      <c r="E81" s="127" t="s">
        <v>883</v>
      </c>
      <c r="F81" s="131" t="s">
        <v>909</v>
      </c>
      <c r="G81" s="127" t="s">
        <v>910</v>
      </c>
      <c r="H81" s="127" t="s">
        <v>29</v>
      </c>
      <c r="I81" s="127" t="s">
        <v>20</v>
      </c>
      <c r="J81" s="127" t="s">
        <v>20</v>
      </c>
      <c r="K81" s="173" t="s">
        <v>264</v>
      </c>
      <c r="L81" s="123" t="s">
        <v>143</v>
      </c>
      <c r="M81" s="129"/>
      <c r="N81" s="129"/>
      <c r="O81" s="114"/>
      <c r="P81" s="130">
        <v>10680</v>
      </c>
      <c r="Q81" s="130" t="s">
        <v>908</v>
      </c>
      <c r="R81" s="130" t="s">
        <v>908</v>
      </c>
      <c r="S81" s="130" t="s">
        <v>1187</v>
      </c>
      <c r="T81" s="130"/>
      <c r="U81" s="29"/>
    </row>
    <row r="82" spans="1:121" ht="38.25" hidden="1" x14ac:dyDescent="0.2">
      <c r="A82" s="18">
        <v>0</v>
      </c>
      <c r="B82" s="6" t="s">
        <v>15</v>
      </c>
      <c r="C82" s="6" t="s">
        <v>911</v>
      </c>
      <c r="D82" s="20" t="s">
        <v>770</v>
      </c>
      <c r="E82" s="8" t="s">
        <v>883</v>
      </c>
      <c r="F82" s="9" t="s">
        <v>912</v>
      </c>
      <c r="G82" s="8" t="s">
        <v>60</v>
      </c>
      <c r="H82" s="8" t="s">
        <v>29</v>
      </c>
      <c r="I82" s="8" t="s">
        <v>20</v>
      </c>
      <c r="J82" s="8" t="s">
        <v>20</v>
      </c>
      <c r="K82" s="157" t="s">
        <v>264</v>
      </c>
      <c r="L82" s="123" t="s">
        <v>143</v>
      </c>
      <c r="M82" s="4"/>
      <c r="N82" s="4"/>
      <c r="O82" s="44"/>
      <c r="P82" s="29">
        <v>10690</v>
      </c>
      <c r="Q82" s="29" t="s">
        <v>911</v>
      </c>
      <c r="R82" s="29" t="s">
        <v>911</v>
      </c>
      <c r="S82" s="29" t="s">
        <v>1187</v>
      </c>
      <c r="T82" s="29"/>
      <c r="U82" s="29"/>
    </row>
    <row r="83" spans="1:121" hidden="1" x14ac:dyDescent="0.2">
      <c r="A83" s="18">
        <v>0</v>
      </c>
      <c r="B83" s="6" t="s">
        <v>15</v>
      </c>
      <c r="C83" s="6" t="s">
        <v>913</v>
      </c>
      <c r="D83" s="20" t="s">
        <v>770</v>
      </c>
      <c r="E83" s="8" t="s">
        <v>883</v>
      </c>
      <c r="F83" s="9" t="s">
        <v>914</v>
      </c>
      <c r="G83" s="8" t="s">
        <v>915</v>
      </c>
      <c r="H83" s="8" t="s">
        <v>29</v>
      </c>
      <c r="I83" s="8" t="s">
        <v>20</v>
      </c>
      <c r="J83" s="8" t="s">
        <v>20</v>
      </c>
      <c r="K83" s="157" t="s">
        <v>264</v>
      </c>
      <c r="L83" s="123" t="s">
        <v>143</v>
      </c>
      <c r="M83" s="4"/>
      <c r="N83" s="4"/>
      <c r="O83" s="44"/>
      <c r="P83" s="29">
        <v>10700</v>
      </c>
      <c r="Q83" s="29" t="s">
        <v>913</v>
      </c>
      <c r="R83" s="29" t="s">
        <v>913</v>
      </c>
      <c r="S83" s="29" t="s">
        <v>1187</v>
      </c>
      <c r="T83" s="29"/>
      <c r="U83" s="29"/>
    </row>
    <row r="84" spans="1:121" ht="38.25" hidden="1" x14ac:dyDescent="0.2">
      <c r="A84" s="18">
        <f>VLOOKUP(L84,LEGEND!$B$3:$C$11,2,FALSE)</f>
        <v>0</v>
      </c>
      <c r="B84" s="30" t="s">
        <v>15</v>
      </c>
      <c r="C84" s="6" t="str">
        <f>IF($T84="Y",HYPERLINK((CONCATENATE("http://www.etics.org/doc/document_download.php?document=",$P84)),$Q84),$Q84)</f>
        <v>065</v>
      </c>
      <c r="D84" s="20" t="str">
        <f>IF($B84&lt;&gt;"",HYPERLINK((CONCATENATE(".\",$B84,"_Sheets\",IF($L84="PROVISIONAL","PDSH_",""),$B84," ",$C84,".pdf")),"Sheet"),"")</f>
        <v>Sheet</v>
      </c>
      <c r="E84" s="8" t="s">
        <v>140</v>
      </c>
      <c r="F84" s="9" t="s">
        <v>141</v>
      </c>
      <c r="G84" s="8" t="s">
        <v>142</v>
      </c>
      <c r="H84" s="8" t="s">
        <v>29</v>
      </c>
      <c r="I84" s="8" t="s">
        <v>20</v>
      </c>
      <c r="J84" s="90" t="s">
        <v>20</v>
      </c>
      <c r="K84" s="157" t="s">
        <v>20</v>
      </c>
      <c r="L84" s="123" t="s">
        <v>143</v>
      </c>
      <c r="M84" s="26"/>
      <c r="N84" s="4"/>
      <c r="O84" s="2" t="s">
        <v>144</v>
      </c>
      <c r="P84" s="29">
        <v>8453</v>
      </c>
      <c r="Q84" s="118" t="s">
        <v>145</v>
      </c>
      <c r="R84" s="29">
        <f>VALUE(IF(LEN($Q84)&gt;3,LEFT($Q84,3),$Q84))</f>
        <v>65</v>
      </c>
      <c r="S84" s="29" t="str">
        <f>IF(LEN($Q84)&gt;3,RIGHT($Q84,LEN($Q84)-3),"")</f>
        <v/>
      </c>
      <c r="T84" s="29" t="s">
        <v>25</v>
      </c>
      <c r="U84" s="29"/>
    </row>
    <row r="85" spans="1:121" ht="38.25" hidden="1" x14ac:dyDescent="0.2">
      <c r="A85" s="133">
        <f>VLOOKUP(L85,LEGEND!$B$3:$C$11,2,FALSE)</f>
        <v>0</v>
      </c>
      <c r="B85" s="134" t="s">
        <v>15</v>
      </c>
      <c r="C85" s="135" t="str">
        <f>IF($T85="Y",HYPERLINK((CONCATENATE("http://www.etics.org/doc/document_download.php?document=",$P85)),$Q85),$Q85)</f>
        <v>066</v>
      </c>
      <c r="D85" s="136" t="str">
        <f>IF($B85&lt;&gt;"",HYPERLINK((CONCATENATE(".\",$B85,"_Sheets\",IF($L85="PROVISIONAL","PDSH_",""),$B85," ",$C85,".pdf")),"Sheet"),"")</f>
        <v>Sheet</v>
      </c>
      <c r="E85" s="139" t="s">
        <v>146</v>
      </c>
      <c r="F85" s="143" t="s">
        <v>141</v>
      </c>
      <c r="G85" s="139" t="s">
        <v>142</v>
      </c>
      <c r="H85" s="139" t="s">
        <v>29</v>
      </c>
      <c r="I85" s="139" t="s">
        <v>20</v>
      </c>
      <c r="J85" s="187" t="s">
        <v>20</v>
      </c>
      <c r="K85" s="171" t="s">
        <v>20</v>
      </c>
      <c r="L85" s="123" t="s">
        <v>143</v>
      </c>
      <c r="M85" s="140"/>
      <c r="N85" s="141"/>
      <c r="O85" s="137" t="s">
        <v>147</v>
      </c>
      <c r="P85" s="142">
        <v>8454</v>
      </c>
      <c r="Q85" s="142" t="s">
        <v>148</v>
      </c>
      <c r="R85" s="142">
        <f>VALUE(IF(LEN($Q85)&gt;3,LEFT($Q85,3),$Q85))</f>
        <v>66</v>
      </c>
      <c r="S85" s="142" t="str">
        <f>IF(LEN($Q85)&gt;3,RIGHT($Q85,LEN($Q85)-3),"")</f>
        <v/>
      </c>
      <c r="T85" s="142" t="s">
        <v>25</v>
      </c>
      <c r="U85" s="29"/>
    </row>
    <row r="86" spans="1:121" ht="38.25" hidden="1" x14ac:dyDescent="0.2">
      <c r="A86" s="18">
        <f>VLOOKUP(L86,LEGEND!$B$3:$C$11,2,FALSE)</f>
        <v>0</v>
      </c>
      <c r="B86" s="30" t="s">
        <v>15</v>
      </c>
      <c r="C86" s="6" t="str">
        <f>IF($T86="Y",HYPERLINK((CONCATENATE("http://www.etics.org/doc/document_download.php?document=",$P86)),$Q86),$Q86)</f>
        <v>067</v>
      </c>
      <c r="D86" s="20" t="str">
        <f>IF($B86&lt;&gt;"",HYPERLINK((CONCATENATE(".\",$B86,"_Sheets\",IF($L86="PROVISIONAL","PDSH_",""),$B86," ",$C86,".pdf")),"Sheet"),"")</f>
        <v>Sheet</v>
      </c>
      <c r="E86" s="8" t="s">
        <v>149</v>
      </c>
      <c r="F86" s="9" t="s">
        <v>150</v>
      </c>
      <c r="G86" s="8" t="s">
        <v>151</v>
      </c>
      <c r="H86" s="8" t="s">
        <v>29</v>
      </c>
      <c r="I86" s="8" t="s">
        <v>20</v>
      </c>
      <c r="J86" s="90" t="s">
        <v>20</v>
      </c>
      <c r="K86" s="157" t="s">
        <v>20</v>
      </c>
      <c r="L86" s="123" t="s">
        <v>143</v>
      </c>
      <c r="M86" s="26"/>
      <c r="N86" s="4"/>
      <c r="O86" s="2" t="s">
        <v>152</v>
      </c>
      <c r="P86" s="29">
        <v>8455</v>
      </c>
      <c r="Q86" s="118" t="s">
        <v>153</v>
      </c>
      <c r="R86" s="29">
        <f>VALUE(IF(LEN($Q86)&gt;3,LEFT($Q86,3),$Q86))</f>
        <v>67</v>
      </c>
      <c r="S86" s="29" t="str">
        <f>IF(LEN($Q86)&gt;3,RIGHT($Q86,LEN($Q86)-3),"")</f>
        <v/>
      </c>
      <c r="T86" s="29" t="s">
        <v>25</v>
      </c>
      <c r="U86" s="29"/>
    </row>
    <row r="87" spans="1:121" ht="38.25" hidden="1" x14ac:dyDescent="0.2">
      <c r="A87" s="121">
        <f>VLOOKUP(L87,LEGEND!$B$3:$C$11,2,FALSE)</f>
        <v>0</v>
      </c>
      <c r="B87" s="30" t="s">
        <v>15</v>
      </c>
      <c r="C87" s="123" t="str">
        <f>IF($T87="Y",HYPERLINK((CONCATENATE("http://www.etics.org/doc/document_download.php?document=",$P87)),$Q87),$Q87)</f>
        <v>068</v>
      </c>
      <c r="D87" s="124" t="str">
        <f>IF($B87&lt;&gt;"",HYPERLINK((CONCATENATE(".\",$B87,"_Sheets\",IF($L87="PROVISIONAL","PDSH_",""),$B87," ",$C87,".pdf")),"Sheet"),"")</f>
        <v>Sheet</v>
      </c>
      <c r="E87" s="127" t="s">
        <v>165</v>
      </c>
      <c r="F87" s="131" t="s">
        <v>166</v>
      </c>
      <c r="G87" s="127" t="s">
        <v>167</v>
      </c>
      <c r="H87" s="127" t="s">
        <v>29</v>
      </c>
      <c r="I87" s="127" t="s">
        <v>20</v>
      </c>
      <c r="J87" s="170" t="s">
        <v>20</v>
      </c>
      <c r="K87" s="173" t="s">
        <v>20</v>
      </c>
      <c r="L87" s="123" t="s">
        <v>143</v>
      </c>
      <c r="M87" s="128"/>
      <c r="N87" s="129"/>
      <c r="O87" s="125" t="s">
        <v>168</v>
      </c>
      <c r="P87" s="130">
        <v>8456</v>
      </c>
      <c r="Q87" s="203" t="s">
        <v>169</v>
      </c>
      <c r="R87" s="130">
        <f>VALUE(IF(LEN($Q87)&gt;3,LEFT($Q87,3),$Q87))</f>
        <v>68</v>
      </c>
      <c r="S87" s="130" t="str">
        <f>IF(LEN($Q87)&gt;3,RIGHT($Q87,LEN($Q87)-3),"")</f>
        <v/>
      </c>
      <c r="T87" s="130" t="s">
        <v>25</v>
      </c>
      <c r="U87" s="29"/>
    </row>
    <row r="88" spans="1:121" ht="38.25" hidden="1" x14ac:dyDescent="0.2">
      <c r="A88" s="18">
        <f>VLOOKUP(L88,LEGEND!$B$3:$C$11,2,FALSE)</f>
        <v>0</v>
      </c>
      <c r="B88" s="30" t="s">
        <v>15</v>
      </c>
      <c r="C88" s="6" t="str">
        <f>IF($T88="Y",HYPERLINK((CONCATENATE("http://www.etics.org/doc/document_download.php?document=",$P88)),$Q88),$Q88)</f>
        <v>069</v>
      </c>
      <c r="D88" s="20" t="str">
        <f>IF($B88&lt;&gt;"",HYPERLINK((CONCATENATE(".\",$B88,"_Sheets\",IF($L88="PROVISIONAL","PDSH_",""),$B88," ",$C88,".pdf")),"Sheet"),"")</f>
        <v>Sheet</v>
      </c>
      <c r="E88" s="8" t="s">
        <v>99</v>
      </c>
      <c r="F88" s="9" t="s">
        <v>185</v>
      </c>
      <c r="G88" s="8" t="s">
        <v>186</v>
      </c>
      <c r="H88" s="8" t="s">
        <v>29</v>
      </c>
      <c r="I88" s="8" t="s">
        <v>20</v>
      </c>
      <c r="J88" s="90" t="s">
        <v>20</v>
      </c>
      <c r="K88" s="157" t="s">
        <v>20</v>
      </c>
      <c r="L88" s="123" t="s">
        <v>143</v>
      </c>
      <c r="M88" s="26"/>
      <c r="N88" s="4"/>
      <c r="O88" s="2" t="s">
        <v>187</v>
      </c>
      <c r="P88" s="29">
        <v>8457</v>
      </c>
      <c r="Q88" s="118" t="s">
        <v>188</v>
      </c>
      <c r="R88" s="29">
        <f>VALUE(IF(LEN($Q88)&gt;3,LEFT($Q88,3),$Q88))</f>
        <v>69</v>
      </c>
      <c r="S88" s="29" t="str">
        <f>IF(LEN($Q88)&gt;3,RIGHT($Q88,LEN($Q88)-3),"")</f>
        <v/>
      </c>
      <c r="T88" s="29" t="s">
        <v>25</v>
      </c>
      <c r="U88" s="29"/>
    </row>
    <row r="89" spans="1:121" ht="25.5" x14ac:dyDescent="0.2">
      <c r="A89" s="18">
        <f>VLOOKUP(L89,LEGEND!$B$3:$C$11,2,FALSE)</f>
        <v>2</v>
      </c>
      <c r="B89" s="30" t="s">
        <v>15</v>
      </c>
      <c r="C89" s="6" t="str">
        <f>$Q89</f>
        <v>071</v>
      </c>
      <c r="D89" s="20" t="str">
        <f>IF($T89="Y",HYPERLINK((CONCATENATE("http://www.etics.org/doc/document_download.php?document=",$P89)),"DSH"),"")</f>
        <v>DSH</v>
      </c>
      <c r="E89" s="8" t="s">
        <v>26</v>
      </c>
      <c r="F89" s="9" t="s">
        <v>17</v>
      </c>
      <c r="G89" s="8" t="s">
        <v>52</v>
      </c>
      <c r="H89" s="8" t="s">
        <v>29</v>
      </c>
      <c r="I89" s="8" t="s">
        <v>20</v>
      </c>
      <c r="J89" s="211" t="s">
        <v>20</v>
      </c>
      <c r="K89" s="8" t="s">
        <v>20</v>
      </c>
      <c r="L89" s="123" t="s">
        <v>22</v>
      </c>
      <c r="M89" s="26" t="s">
        <v>1236</v>
      </c>
      <c r="N89" s="4"/>
      <c r="O89" s="2" t="s">
        <v>53</v>
      </c>
      <c r="P89" s="6">
        <v>8459</v>
      </c>
      <c r="Q89" s="6" t="s">
        <v>54</v>
      </c>
      <c r="R89" s="6"/>
      <c r="S89" s="6"/>
      <c r="T89" s="6" t="s">
        <v>25</v>
      </c>
      <c r="U89" s="21"/>
    </row>
    <row r="90" spans="1:121" ht="38.25" x14ac:dyDescent="0.2">
      <c r="A90" s="18">
        <f>VLOOKUP(L90,LEGEND!$B$3:$C$11,2,FALSE)</f>
        <v>2</v>
      </c>
      <c r="B90" s="30" t="s">
        <v>15</v>
      </c>
      <c r="C90" s="6" t="str">
        <f>$Q90</f>
        <v>086</v>
      </c>
      <c r="D90" s="20" t="str">
        <f>IF($T90="Y",HYPERLINK((CONCATENATE("http://www.etics.org/doc/document_download.php?document=",$P90)),"DSH"),"")</f>
        <v>DSH</v>
      </c>
      <c r="E90" s="8" t="s">
        <v>26</v>
      </c>
      <c r="F90" s="9" t="s">
        <v>55</v>
      </c>
      <c r="G90" s="8" t="s">
        <v>56</v>
      </c>
      <c r="H90" s="8" t="s">
        <v>29</v>
      </c>
      <c r="I90" s="8" t="s">
        <v>20</v>
      </c>
      <c r="J90" s="211" t="s">
        <v>20</v>
      </c>
      <c r="K90" s="8" t="s">
        <v>20</v>
      </c>
      <c r="L90" s="123" t="s">
        <v>22</v>
      </c>
      <c r="M90" s="26" t="s">
        <v>1236</v>
      </c>
      <c r="N90" s="4"/>
      <c r="O90" s="2" t="s">
        <v>57</v>
      </c>
      <c r="P90" s="6">
        <v>8474</v>
      </c>
      <c r="Q90" s="6" t="s">
        <v>58</v>
      </c>
      <c r="R90" s="6"/>
      <c r="S90" s="6"/>
      <c r="T90" s="6" t="s">
        <v>25</v>
      </c>
      <c r="U90" s="21"/>
    </row>
    <row r="91" spans="1:121" ht="38.25" x14ac:dyDescent="0.2">
      <c r="A91" s="18">
        <f>VLOOKUP(L91,LEGEND!$B$3:$C$11,2,FALSE)</f>
        <v>2</v>
      </c>
      <c r="B91" s="30" t="s">
        <v>15</v>
      </c>
      <c r="C91" s="6" t="str">
        <f>$Q91</f>
        <v>087</v>
      </c>
      <c r="D91" s="20" t="str">
        <f>IF($T91="Y",HYPERLINK((CONCATENATE("http://www.etics.org/doc/document_download.php?document=",$P91)),"DSH"),"")</f>
        <v>DSH</v>
      </c>
      <c r="E91" s="8" t="s">
        <v>26</v>
      </c>
      <c r="F91" s="9" t="s">
        <v>59</v>
      </c>
      <c r="G91" s="8" t="s">
        <v>60</v>
      </c>
      <c r="H91" s="8" t="s">
        <v>29</v>
      </c>
      <c r="I91" s="8" t="s">
        <v>20</v>
      </c>
      <c r="J91" s="211" t="s">
        <v>20</v>
      </c>
      <c r="K91" s="8" t="s">
        <v>20</v>
      </c>
      <c r="L91" s="123" t="s">
        <v>22</v>
      </c>
      <c r="M91" s="26" t="s">
        <v>1236</v>
      </c>
      <c r="N91" s="4"/>
      <c r="O91" s="2" t="s">
        <v>61</v>
      </c>
      <c r="P91" s="6">
        <v>8475</v>
      </c>
      <c r="Q91" s="6" t="s">
        <v>62</v>
      </c>
      <c r="R91" s="6"/>
      <c r="S91" s="6"/>
      <c r="T91" s="6" t="s">
        <v>25</v>
      </c>
      <c r="U91" s="21"/>
    </row>
    <row r="92" spans="1:121" ht="38.25" x14ac:dyDescent="0.2">
      <c r="A92" s="18">
        <f>VLOOKUP(L92,LEGEND!$B$3:$C$11,2,FALSE)</f>
        <v>2</v>
      </c>
      <c r="B92" s="30" t="s">
        <v>15</v>
      </c>
      <c r="C92" s="6" t="str">
        <f>$Q92</f>
        <v>079</v>
      </c>
      <c r="D92" s="20" t="str">
        <f>IF($T92="Y",HYPERLINK((CONCATENATE("http://www.etics.org/doc/document_download.php?document=",$P92)),"DSH"),"")</f>
        <v>DSH</v>
      </c>
      <c r="E92" s="8" t="s">
        <v>26</v>
      </c>
      <c r="F92" s="9" t="s">
        <v>63</v>
      </c>
      <c r="G92" s="8" t="s">
        <v>64</v>
      </c>
      <c r="H92" s="8" t="s">
        <v>29</v>
      </c>
      <c r="I92" s="8" t="s">
        <v>20</v>
      </c>
      <c r="J92" s="211" t="s">
        <v>20</v>
      </c>
      <c r="K92" s="8" t="s">
        <v>20</v>
      </c>
      <c r="L92" s="123" t="s">
        <v>22</v>
      </c>
      <c r="M92" s="26" t="s">
        <v>1236</v>
      </c>
      <c r="N92" s="4"/>
      <c r="O92" s="2" t="s">
        <v>65</v>
      </c>
      <c r="P92" s="6">
        <v>8467</v>
      </c>
      <c r="Q92" s="6" t="s">
        <v>66</v>
      </c>
      <c r="R92" s="6"/>
      <c r="S92" s="6"/>
      <c r="T92" s="6" t="s">
        <v>25</v>
      </c>
      <c r="U92" s="21"/>
    </row>
    <row r="93" spans="1:121" ht="63.75" hidden="1" x14ac:dyDescent="0.2">
      <c r="A93" s="18">
        <f>VLOOKUP(L93,LEGEND!$B$3:$C$11,2,FALSE)</f>
        <v>0</v>
      </c>
      <c r="B93" s="30" t="s">
        <v>15</v>
      </c>
      <c r="C93" s="6" t="str">
        <f>IF($T93="Y",HYPERLINK((CONCATENATE("http://www.etics.org/doc/document_download.php?document=",$P93)),$Q93),$Q93)</f>
        <v>073</v>
      </c>
      <c r="D93" s="20" t="str">
        <f>IF($B93&lt;&gt;"",HYPERLINK((CONCATENATE(".\",$B93,"_Sheets\",IF($L93="PROVISIONAL","PDSH_",""),$B93," ",$C93,".pdf")),"Sheet"),"")</f>
        <v>Sheet</v>
      </c>
      <c r="E93" s="8" t="s">
        <v>26</v>
      </c>
      <c r="F93" s="9" t="s">
        <v>191</v>
      </c>
      <c r="G93" s="8" t="s">
        <v>192</v>
      </c>
      <c r="H93" s="8" t="s">
        <v>29</v>
      </c>
      <c r="I93" s="8" t="s">
        <v>20</v>
      </c>
      <c r="J93" s="90" t="s">
        <v>20</v>
      </c>
      <c r="K93" s="157" t="s">
        <v>20</v>
      </c>
      <c r="L93" s="123" t="s">
        <v>143</v>
      </c>
      <c r="M93" s="26"/>
      <c r="N93" s="4"/>
      <c r="O93" s="2" t="s">
        <v>193</v>
      </c>
      <c r="P93" s="29">
        <v>8461</v>
      </c>
      <c r="Q93" s="29" t="s">
        <v>194</v>
      </c>
      <c r="R93" s="29">
        <f>VALUE(IF(LEN($Q93)&gt;3,LEFT($Q93,3),$Q93))</f>
        <v>73</v>
      </c>
      <c r="S93" s="29" t="str">
        <f>IF(LEN($Q93)&gt;3,RIGHT($Q93,LEN($Q93)-3),"")</f>
        <v/>
      </c>
      <c r="T93" s="29" t="s">
        <v>25</v>
      </c>
      <c r="U93" s="118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</row>
    <row r="94" spans="1:121" ht="38.25" x14ac:dyDescent="0.2">
      <c r="A94" s="18">
        <f>VLOOKUP(L94,LEGEND!$B$3:$C$11,2,FALSE)</f>
        <v>2</v>
      </c>
      <c r="B94" s="30" t="s">
        <v>15</v>
      </c>
      <c r="C94" s="6" t="str">
        <f>$Q94</f>
        <v>138</v>
      </c>
      <c r="D94" s="20" t="str">
        <f>IF($T94="Y",HYPERLINK((CONCATENATE("http://www.etics.org/doc/document_download.php?document=",$P94)),"DSH"),"")</f>
        <v>DSH</v>
      </c>
      <c r="E94" s="8" t="s">
        <v>74</v>
      </c>
      <c r="F94" s="9" t="s">
        <v>75</v>
      </c>
      <c r="G94" s="8" t="s">
        <v>76</v>
      </c>
      <c r="H94" s="8" t="s">
        <v>29</v>
      </c>
      <c r="I94" s="8" t="s">
        <v>20</v>
      </c>
      <c r="J94" s="211" t="s">
        <v>20</v>
      </c>
      <c r="K94" s="8" t="s">
        <v>20</v>
      </c>
      <c r="L94" s="123" t="s">
        <v>22</v>
      </c>
      <c r="M94" s="26" t="s">
        <v>1236</v>
      </c>
      <c r="N94" s="4"/>
      <c r="O94" s="8" t="s">
        <v>77</v>
      </c>
      <c r="P94" s="6">
        <v>8498</v>
      </c>
      <c r="Q94" s="6" t="s">
        <v>78</v>
      </c>
      <c r="R94" s="6"/>
      <c r="S94" s="6"/>
      <c r="T94" s="6" t="s">
        <v>25</v>
      </c>
      <c r="U94" s="21"/>
    </row>
    <row r="95" spans="1:121" ht="38.25" hidden="1" x14ac:dyDescent="0.2">
      <c r="A95" s="133">
        <f>VLOOKUP(L95,LEGEND!$B$3:$C$11,2,FALSE)</f>
        <v>0</v>
      </c>
      <c r="B95" s="134" t="s">
        <v>15</v>
      </c>
      <c r="C95" s="135" t="str">
        <f>IF($T95="Y",HYPERLINK((CONCATENATE("http://www.etics.org/doc/document_download.php?document=",$P95)),$Q95),$Q95)</f>
        <v>075</v>
      </c>
      <c r="D95" s="136" t="str">
        <f>IF($B95&lt;&gt;"",HYPERLINK((CONCATENATE(".\",$B95,"_Sheets\",IF($L95="PROVISIONAL","PDSH_",""),$B95," ",$C95,".pdf")),"Sheet"),"")</f>
        <v>Sheet</v>
      </c>
      <c r="E95" s="139" t="s">
        <v>26</v>
      </c>
      <c r="F95" s="143" t="s">
        <v>195</v>
      </c>
      <c r="G95" s="139" t="s">
        <v>196</v>
      </c>
      <c r="H95" s="139" t="s">
        <v>29</v>
      </c>
      <c r="I95" s="139" t="s">
        <v>20</v>
      </c>
      <c r="J95" s="187" t="s">
        <v>20</v>
      </c>
      <c r="K95" s="171" t="s">
        <v>20</v>
      </c>
      <c r="L95" s="123" t="s">
        <v>143</v>
      </c>
      <c r="M95" s="140"/>
      <c r="N95" s="141"/>
      <c r="O95" s="137" t="s">
        <v>197</v>
      </c>
      <c r="P95" s="142">
        <v>8463</v>
      </c>
      <c r="Q95" s="142" t="s">
        <v>198</v>
      </c>
      <c r="R95" s="142">
        <f>VALUE(IF(LEN($Q95)&gt;3,LEFT($Q95,3),$Q95))</f>
        <v>75</v>
      </c>
      <c r="S95" s="142" t="str">
        <f>IF(LEN($Q95)&gt;3,RIGHT($Q95,LEN($Q95)-3),"")</f>
        <v/>
      </c>
      <c r="T95" s="142" t="s">
        <v>25</v>
      </c>
      <c r="U95" s="29"/>
    </row>
    <row r="96" spans="1:121" ht="51" x14ac:dyDescent="0.2">
      <c r="A96" s="18">
        <f>VLOOKUP(L96,LEGEND!$B$3:$C$11,2,FALSE)</f>
        <v>2</v>
      </c>
      <c r="B96" s="30" t="s">
        <v>15</v>
      </c>
      <c r="C96" s="6" t="str">
        <f>$Q96</f>
        <v>210</v>
      </c>
      <c r="D96" s="20" t="str">
        <f>IF($T96="Y",HYPERLINK((CONCATENATE("http://www.etics.org/doc/document_download.php?document=",$P96)),"DSH"),"")</f>
        <v>DSH</v>
      </c>
      <c r="E96" s="2" t="s">
        <v>79</v>
      </c>
      <c r="F96" s="5" t="s">
        <v>80</v>
      </c>
      <c r="G96" s="2" t="s">
        <v>81</v>
      </c>
      <c r="H96" s="8" t="s">
        <v>29</v>
      </c>
      <c r="I96" s="2" t="s">
        <v>82</v>
      </c>
      <c r="J96" s="209">
        <v>39356</v>
      </c>
      <c r="K96" s="2" t="s">
        <v>20</v>
      </c>
      <c r="L96" s="123" t="s">
        <v>22</v>
      </c>
      <c r="M96" s="26" t="s">
        <v>1236</v>
      </c>
      <c r="N96" s="4"/>
      <c r="O96" s="2" t="s">
        <v>65</v>
      </c>
      <c r="P96" s="6">
        <v>8508</v>
      </c>
      <c r="Q96" s="6" t="s">
        <v>83</v>
      </c>
      <c r="R96" s="6"/>
      <c r="S96" s="6"/>
      <c r="T96" s="6" t="s">
        <v>25</v>
      </c>
      <c r="U96" s="21"/>
    </row>
    <row r="97" spans="1:21" ht="51" hidden="1" x14ac:dyDescent="0.2">
      <c r="A97" s="121">
        <f>VLOOKUP(L97,LEGEND!$B$3:$C$11,2,FALSE)</f>
        <v>0</v>
      </c>
      <c r="B97" s="30" t="s">
        <v>15</v>
      </c>
      <c r="C97" s="123" t="str">
        <f>IF($T97="Y",HYPERLINK((CONCATENATE("http://www.etics.org/doc/document_download.php?document=",$P97)),$Q97),$Q97)</f>
        <v>077</v>
      </c>
      <c r="D97" s="124" t="str">
        <f>IF($B97&lt;&gt;"",HYPERLINK((CONCATENATE(".\",$B97,"_Sheets\",IF($L97="PROVISIONAL","PDSH_",""),$B97," ",$C97,".pdf")),"Sheet"),"")</f>
        <v>Sheet</v>
      </c>
      <c r="E97" s="127" t="s">
        <v>26</v>
      </c>
      <c r="F97" s="131" t="s">
        <v>199</v>
      </c>
      <c r="G97" s="127" t="s">
        <v>200</v>
      </c>
      <c r="H97" s="127" t="s">
        <v>29</v>
      </c>
      <c r="I97" s="127" t="s">
        <v>20</v>
      </c>
      <c r="J97" s="170" t="s">
        <v>20</v>
      </c>
      <c r="K97" s="173" t="s">
        <v>20</v>
      </c>
      <c r="L97" s="123" t="s">
        <v>143</v>
      </c>
      <c r="M97" s="128"/>
      <c r="N97" s="129"/>
      <c r="O97" s="125" t="s">
        <v>201</v>
      </c>
      <c r="P97" s="130">
        <v>8465</v>
      </c>
      <c r="Q97" s="130" t="s">
        <v>202</v>
      </c>
      <c r="R97" s="130">
        <f>VALUE(IF(LEN($Q97)&gt;3,LEFT($Q97,3),$Q97))</f>
        <v>77</v>
      </c>
      <c r="S97" s="130" t="str">
        <f>IF(LEN($Q97)&gt;3,RIGHT($Q97,LEN($Q97)-3),"")</f>
        <v/>
      </c>
      <c r="T97" s="130" t="s">
        <v>25</v>
      </c>
      <c r="U97" s="29"/>
    </row>
    <row r="98" spans="1:21" ht="63.75" x14ac:dyDescent="0.2">
      <c r="A98" s="18">
        <f>VLOOKUP(L98,LEGEND!$B$3:$C$11,2,FALSE)</f>
        <v>2</v>
      </c>
      <c r="B98" s="30" t="s">
        <v>15</v>
      </c>
      <c r="C98" s="6" t="str">
        <f>$Q98</f>
        <v>251</v>
      </c>
      <c r="D98" s="20" t="str">
        <f>IF($T98="Y",HYPERLINK((CONCATENATE("http://www.etics.org/doc/document_download.php?document=",$P98)),"DSH"),"")</f>
        <v>DSH</v>
      </c>
      <c r="E98" s="2" t="s">
        <v>84</v>
      </c>
      <c r="F98" s="5" t="s">
        <v>88</v>
      </c>
      <c r="G98" s="2" t="s">
        <v>89</v>
      </c>
      <c r="H98" s="8" t="s">
        <v>29</v>
      </c>
      <c r="I98" s="2" t="s">
        <v>90</v>
      </c>
      <c r="J98" s="211">
        <v>40269</v>
      </c>
      <c r="K98" s="2" t="s">
        <v>20</v>
      </c>
      <c r="L98" s="123" t="s">
        <v>22</v>
      </c>
      <c r="M98" s="26" t="s">
        <v>1236</v>
      </c>
      <c r="N98" s="4"/>
      <c r="O98" s="12" t="s">
        <v>20</v>
      </c>
      <c r="P98" s="6">
        <v>8543</v>
      </c>
      <c r="Q98" s="6" t="s">
        <v>91</v>
      </c>
      <c r="R98" s="6"/>
      <c r="S98" s="6"/>
      <c r="T98" s="6" t="s">
        <v>25</v>
      </c>
      <c r="U98" s="21"/>
    </row>
    <row r="99" spans="1:21" ht="63.75" x14ac:dyDescent="0.2">
      <c r="A99" s="18">
        <f>VLOOKUP(L99,LEGEND!$B$3:$C$11,2,FALSE)</f>
        <v>2</v>
      </c>
      <c r="B99" s="30" t="s">
        <v>15</v>
      </c>
      <c r="C99" s="6">
        <f>$Q99</f>
        <v>260</v>
      </c>
      <c r="D99" s="20" t="str">
        <f>IF($T99="Y",HYPERLINK((CONCATENATE("http://www.etics.org/doc/document_download.php?document=",$P99)),"DSH"),"")</f>
        <v>DSH</v>
      </c>
      <c r="E99" s="2" t="s">
        <v>84</v>
      </c>
      <c r="F99" s="5" t="s">
        <v>85</v>
      </c>
      <c r="G99" s="2" t="s">
        <v>86</v>
      </c>
      <c r="H99" s="8" t="s">
        <v>29</v>
      </c>
      <c r="I99" s="2" t="s">
        <v>87</v>
      </c>
      <c r="J99" s="211">
        <v>40664</v>
      </c>
      <c r="K99" s="2" t="s">
        <v>20</v>
      </c>
      <c r="L99" s="123" t="s">
        <v>22</v>
      </c>
      <c r="M99" s="26" t="s">
        <v>1236</v>
      </c>
      <c r="N99" s="4"/>
      <c r="O99" s="12" t="s">
        <v>20</v>
      </c>
      <c r="P99" s="6">
        <v>8554</v>
      </c>
      <c r="Q99" s="6">
        <v>260</v>
      </c>
      <c r="R99" s="6"/>
      <c r="S99" s="6"/>
      <c r="T99" s="6" t="s">
        <v>25</v>
      </c>
      <c r="U99" s="21"/>
    </row>
    <row r="100" spans="1:21" ht="63.75" x14ac:dyDescent="0.2">
      <c r="A100" s="18">
        <f>VLOOKUP(L100,LEGEND!$B$3:$C$11,2,FALSE)</f>
        <v>2</v>
      </c>
      <c r="B100" s="30" t="s">
        <v>15</v>
      </c>
      <c r="C100" s="6">
        <f>$Q100</f>
        <v>259</v>
      </c>
      <c r="D100" s="20" t="str">
        <f>IF($T100="Y",HYPERLINK((CONCATENATE("http://www.etics.org/doc/document_download.php?document=",$P100)),"DSH"),"")</f>
        <v>DSH</v>
      </c>
      <c r="E100" s="2" t="s">
        <v>84</v>
      </c>
      <c r="F100" s="5" t="s">
        <v>92</v>
      </c>
      <c r="G100" s="2" t="s">
        <v>93</v>
      </c>
      <c r="H100" s="8" t="s">
        <v>29</v>
      </c>
      <c r="I100" s="2" t="s">
        <v>87</v>
      </c>
      <c r="J100" s="211">
        <v>40603</v>
      </c>
      <c r="K100" s="2" t="s">
        <v>20</v>
      </c>
      <c r="L100" s="123" t="s">
        <v>22</v>
      </c>
      <c r="M100" s="26" t="s">
        <v>1236</v>
      </c>
      <c r="N100" s="4"/>
      <c r="O100" s="12" t="s">
        <v>20</v>
      </c>
      <c r="P100" s="6">
        <v>8553</v>
      </c>
      <c r="Q100" s="6">
        <v>259</v>
      </c>
      <c r="R100" s="6"/>
      <c r="S100" s="6"/>
      <c r="T100" s="6" t="s">
        <v>25</v>
      </c>
      <c r="U100" s="21"/>
    </row>
    <row r="101" spans="1:21" ht="25.5" hidden="1" x14ac:dyDescent="0.2">
      <c r="A101" s="18">
        <f>VLOOKUP(L101,LEGEND!$B$3:$C$11,2,FALSE)</f>
        <v>0</v>
      </c>
      <c r="B101" s="30" t="s">
        <v>15</v>
      </c>
      <c r="C101" s="6" t="str">
        <f>IF($T101="Y",HYPERLINK((CONCATENATE("http://www.etics.org/doc/document_download.php?document=",$P101)),$Q101),$Q101)</f>
        <v>081</v>
      </c>
      <c r="D101" s="20" t="str">
        <f>IF($B101&lt;&gt;"",HYPERLINK((CONCATENATE(".\",$B101,"_Sheets\",IF($L101="PROVISIONAL","PDSH_",""),$B101," ",$C101,".pdf")),"Sheet"),"")</f>
        <v>Sheet</v>
      </c>
      <c r="E101" s="8" t="s">
        <v>26</v>
      </c>
      <c r="F101" s="9" t="s">
        <v>203</v>
      </c>
      <c r="G101" s="8" t="s">
        <v>204</v>
      </c>
      <c r="H101" s="8" t="s">
        <v>29</v>
      </c>
      <c r="I101" s="8" t="s">
        <v>20</v>
      </c>
      <c r="J101" s="90" t="s">
        <v>20</v>
      </c>
      <c r="K101" s="157" t="s">
        <v>20</v>
      </c>
      <c r="L101" s="123" t="s">
        <v>143</v>
      </c>
      <c r="M101" s="26"/>
      <c r="N101" s="4"/>
      <c r="O101" s="2" t="s">
        <v>205</v>
      </c>
      <c r="P101" s="29">
        <v>8469</v>
      </c>
      <c r="Q101" s="29" t="s">
        <v>206</v>
      </c>
      <c r="R101" s="29">
        <f>VALUE(IF(LEN($Q101)&gt;3,LEFT($Q101,3),$Q101))</f>
        <v>81</v>
      </c>
      <c r="S101" s="29" t="str">
        <f>IF(LEN($Q101)&gt;3,RIGHT($Q101,LEN($Q101)-3),"")</f>
        <v/>
      </c>
      <c r="T101" s="29" t="s">
        <v>25</v>
      </c>
      <c r="U101" s="29"/>
    </row>
    <row r="102" spans="1:21" ht="25.5" hidden="1" x14ac:dyDescent="0.2">
      <c r="A102" s="18">
        <f>VLOOKUP(L102,LEGEND!$B$3:$C$11,2,FALSE)</f>
        <v>0</v>
      </c>
      <c r="B102" s="30" t="s">
        <v>15</v>
      </c>
      <c r="C102" s="6" t="str">
        <f>IF($T102="Y",HYPERLINK((CONCATENATE("http://www.etics.org/doc/document_download.php?document=",$P102)),$Q102),$Q102)</f>
        <v>082</v>
      </c>
      <c r="D102" s="20" t="str">
        <f>IF($B102&lt;&gt;"",HYPERLINK((CONCATENATE(".\",$B102,"_Sheets\",IF($L102="PROVISIONAL","PDSH_",""),$B102," ",$C102,".pdf")),"Sheet"),"")</f>
        <v>Sheet</v>
      </c>
      <c r="E102" s="8" t="s">
        <v>26</v>
      </c>
      <c r="F102" s="9" t="s">
        <v>207</v>
      </c>
      <c r="G102" s="8" t="s">
        <v>208</v>
      </c>
      <c r="H102" s="8" t="s">
        <v>29</v>
      </c>
      <c r="I102" s="8" t="s">
        <v>20</v>
      </c>
      <c r="J102" s="90" t="s">
        <v>20</v>
      </c>
      <c r="K102" s="157" t="s">
        <v>20</v>
      </c>
      <c r="L102" s="123" t="s">
        <v>143</v>
      </c>
      <c r="M102" s="26"/>
      <c r="N102" s="4"/>
      <c r="O102" s="2" t="s">
        <v>209</v>
      </c>
      <c r="P102" s="29">
        <v>8470</v>
      </c>
      <c r="Q102" s="29" t="s">
        <v>210</v>
      </c>
      <c r="R102" s="29">
        <f>VALUE(IF(LEN($Q102)&gt;3,LEFT($Q102,3),$Q102))</f>
        <v>82</v>
      </c>
      <c r="S102" s="29" t="str">
        <f>IF(LEN($Q102)&gt;3,RIGHT($Q102,LEN($Q102)-3),"")</f>
        <v/>
      </c>
      <c r="T102" s="29" t="s">
        <v>25</v>
      </c>
      <c r="U102" s="29"/>
    </row>
    <row r="103" spans="1:21" ht="51" hidden="1" x14ac:dyDescent="0.2">
      <c r="A103" s="18">
        <f>VLOOKUP(L103,LEGEND!$B$3:$C$11,2,FALSE)</f>
        <v>0</v>
      </c>
      <c r="B103" s="30" t="s">
        <v>15</v>
      </c>
      <c r="C103" s="6" t="str">
        <f>IF($T103="Y",HYPERLINK((CONCATENATE("http://www.etics.org/doc/document_download.php?document=",$P103)),$Q103),$Q103)</f>
        <v>083</v>
      </c>
      <c r="D103" s="20" t="str">
        <f>IF($B103&lt;&gt;"",HYPERLINK((CONCATENATE(".\",$B103,"_Sheets\",IF($L103="PROVISIONAL","PDSH_",""),$B103," ",$C103,".pdf")),"Sheet"),"")</f>
        <v>Sheet</v>
      </c>
      <c r="E103" s="8" t="s">
        <v>26</v>
      </c>
      <c r="F103" s="9" t="s">
        <v>236</v>
      </c>
      <c r="G103" s="8" t="s">
        <v>237</v>
      </c>
      <c r="H103" s="8" t="s">
        <v>29</v>
      </c>
      <c r="I103" s="8" t="s">
        <v>20</v>
      </c>
      <c r="J103" s="90" t="s">
        <v>20</v>
      </c>
      <c r="K103" s="157" t="s">
        <v>20</v>
      </c>
      <c r="L103" s="123" t="s">
        <v>143</v>
      </c>
      <c r="M103" s="26"/>
      <c r="N103" s="4"/>
      <c r="O103" s="2" t="s">
        <v>238</v>
      </c>
      <c r="P103" s="29">
        <v>8471</v>
      </c>
      <c r="Q103" s="29" t="s">
        <v>239</v>
      </c>
      <c r="R103" s="29">
        <f>VALUE(IF(LEN($Q103)&gt;3,LEFT($Q103,3),$Q103))</f>
        <v>83</v>
      </c>
      <c r="S103" s="29" t="str">
        <f>IF(LEN($Q103)&gt;3,RIGHT($Q103,LEN($Q103)-3),"")</f>
        <v/>
      </c>
      <c r="T103" s="29" t="s">
        <v>25</v>
      </c>
      <c r="U103" s="29"/>
    </row>
    <row r="104" spans="1:21" ht="63.75" x14ac:dyDescent="0.2">
      <c r="A104" s="18">
        <f>VLOOKUP(L104,LEGEND!$B$3:$C$11,2,FALSE)</f>
        <v>2</v>
      </c>
      <c r="B104" s="30" t="s">
        <v>15</v>
      </c>
      <c r="C104" s="6">
        <f>$Q104</f>
        <v>252</v>
      </c>
      <c r="D104" s="20" t="str">
        <f>IF($T104="Y",HYPERLINK((CONCATENATE("http://www.etics.org/doc/document_download.php?document=",$P104)),"DSH"),"")</f>
        <v>DSH</v>
      </c>
      <c r="E104" s="2" t="s">
        <v>84</v>
      </c>
      <c r="F104" s="2" t="s">
        <v>94</v>
      </c>
      <c r="G104" s="2" t="s">
        <v>95</v>
      </c>
      <c r="H104" s="8" t="s">
        <v>29</v>
      </c>
      <c r="I104" s="2" t="s">
        <v>96</v>
      </c>
      <c r="J104" s="211">
        <v>40688</v>
      </c>
      <c r="K104" s="2" t="s">
        <v>20</v>
      </c>
      <c r="L104" s="123" t="s">
        <v>22</v>
      </c>
      <c r="M104" s="26" t="s">
        <v>1236</v>
      </c>
      <c r="N104" s="4"/>
      <c r="O104" s="12" t="s">
        <v>20</v>
      </c>
      <c r="P104" s="6">
        <v>9236</v>
      </c>
      <c r="Q104" s="6">
        <v>252</v>
      </c>
      <c r="R104" s="6"/>
      <c r="S104" s="6"/>
      <c r="T104" s="6" t="s">
        <v>25</v>
      </c>
      <c r="U104" s="21"/>
    </row>
    <row r="105" spans="1:21" hidden="1" x14ac:dyDescent="0.2">
      <c r="A105" s="18">
        <f>VLOOKUP(L105,LEGEND!$B$3:$C$11,2,FALSE)</f>
        <v>0</v>
      </c>
      <c r="B105" s="30" t="s">
        <v>15</v>
      </c>
      <c r="C105" s="6" t="str">
        <f>IF($T105="Y",HYPERLINK((CONCATENATE("http://www.etics.org/doc/document_download.php?document=",$P105)),$Q105),$Q105)</f>
        <v>085</v>
      </c>
      <c r="D105" s="20" t="str">
        <f>IF($B105&lt;&gt;"",HYPERLINK((CONCATENATE(".\",$B105,"_Sheets\",IF($L105="PROVISIONAL","PDSH_",""),$B105," ",$C105,".pdf")),"Sheet"),"")</f>
        <v>Sheet</v>
      </c>
      <c r="E105" s="8" t="s">
        <v>26</v>
      </c>
      <c r="F105" s="9" t="s">
        <v>243</v>
      </c>
      <c r="G105" s="8" t="s">
        <v>244</v>
      </c>
      <c r="H105" s="8" t="s">
        <v>29</v>
      </c>
      <c r="I105" s="8" t="s">
        <v>20</v>
      </c>
      <c r="J105" s="90" t="s">
        <v>20</v>
      </c>
      <c r="K105" s="157" t="s">
        <v>20</v>
      </c>
      <c r="L105" s="123" t="s">
        <v>143</v>
      </c>
      <c r="M105" s="26"/>
      <c r="N105" s="4"/>
      <c r="O105" s="2" t="s">
        <v>65</v>
      </c>
      <c r="P105" s="29">
        <v>8473</v>
      </c>
      <c r="Q105" s="29" t="s">
        <v>245</v>
      </c>
      <c r="R105" s="29">
        <f>VALUE(IF(LEN($Q105)&gt;3,LEFT($Q105,3),$Q105))</f>
        <v>85</v>
      </c>
      <c r="S105" s="29" t="str">
        <f>IF(LEN($Q105)&gt;3,RIGHT($Q105,LEN($Q105)-3),"")</f>
        <v/>
      </c>
      <c r="T105" s="29" t="s">
        <v>25</v>
      </c>
      <c r="U105" s="29"/>
    </row>
    <row r="106" spans="1:21" ht="63.75" x14ac:dyDescent="0.2">
      <c r="A106" s="18">
        <f>VLOOKUP(L106,LEGEND!$B$3:$C$11,2,FALSE)</f>
        <v>2</v>
      </c>
      <c r="B106" s="30" t="s">
        <v>15</v>
      </c>
      <c r="C106" s="6">
        <f>$Q106</f>
        <v>258</v>
      </c>
      <c r="D106" s="20" t="str">
        <f>IF($T106="Y",HYPERLINK((CONCATENATE("http://www.etics.org/doc/document_download.php?document=",$P106)),"DSH"),"")</f>
        <v>DSH</v>
      </c>
      <c r="E106" s="2" t="s">
        <v>84</v>
      </c>
      <c r="F106" s="2" t="s">
        <v>97</v>
      </c>
      <c r="G106" s="2" t="s">
        <v>98</v>
      </c>
      <c r="H106" s="8" t="s">
        <v>29</v>
      </c>
      <c r="I106" s="2" t="s">
        <v>87</v>
      </c>
      <c r="J106" s="211">
        <v>40603</v>
      </c>
      <c r="K106" s="2" t="s">
        <v>20</v>
      </c>
      <c r="L106" s="123" t="s">
        <v>22</v>
      </c>
      <c r="M106" s="26" t="s">
        <v>1236</v>
      </c>
      <c r="N106" s="4"/>
      <c r="O106" s="12" t="s">
        <v>20</v>
      </c>
      <c r="P106" s="6">
        <v>8552</v>
      </c>
      <c r="Q106" s="6">
        <v>258</v>
      </c>
      <c r="R106" s="6"/>
      <c r="S106" s="6"/>
      <c r="T106" s="6" t="s">
        <v>25</v>
      </c>
      <c r="U106" s="21"/>
    </row>
    <row r="107" spans="1:21" x14ac:dyDescent="0.2">
      <c r="A107" s="18">
        <f>VLOOKUP(L107,LEGEND!$B$3:$C$11,2,FALSE)</f>
        <v>2</v>
      </c>
      <c r="B107" s="30" t="s">
        <v>15</v>
      </c>
      <c r="C107" s="6" t="str">
        <f>$Q107</f>
        <v>070</v>
      </c>
      <c r="D107" s="20" t="str">
        <f>IF($T107="Y",HYPERLINK((CONCATENATE("http://www.etics.org/doc/document_download.php?document=",$P107)),"DSH"),"")</f>
        <v>DSH</v>
      </c>
      <c r="E107" s="8" t="s">
        <v>99</v>
      </c>
      <c r="F107" s="9" t="s">
        <v>100</v>
      </c>
      <c r="G107" s="8" t="s">
        <v>101</v>
      </c>
      <c r="H107" s="8" t="s">
        <v>29</v>
      </c>
      <c r="I107" s="8" t="s">
        <v>20</v>
      </c>
      <c r="J107" s="211" t="s">
        <v>20</v>
      </c>
      <c r="K107" s="8" t="s">
        <v>20</v>
      </c>
      <c r="L107" s="123" t="s">
        <v>22</v>
      </c>
      <c r="M107" s="26" t="s">
        <v>1236</v>
      </c>
      <c r="N107" s="4" t="s">
        <v>102</v>
      </c>
      <c r="O107" s="2" t="s">
        <v>65</v>
      </c>
      <c r="P107" s="6">
        <v>8458</v>
      </c>
      <c r="Q107" s="28" t="s">
        <v>103</v>
      </c>
      <c r="R107" s="6"/>
      <c r="S107" s="6"/>
      <c r="T107" s="6" t="s">
        <v>25</v>
      </c>
      <c r="U107" s="21"/>
    </row>
    <row r="108" spans="1:21" hidden="1" x14ac:dyDescent="0.2">
      <c r="A108" s="133">
        <v>0</v>
      </c>
      <c r="B108" s="6" t="s">
        <v>15</v>
      </c>
      <c r="C108" s="135" t="s">
        <v>916</v>
      </c>
      <c r="D108" s="136" t="s">
        <v>770</v>
      </c>
      <c r="E108" s="139" t="s">
        <v>26</v>
      </c>
      <c r="F108" s="143" t="s">
        <v>917</v>
      </c>
      <c r="G108" s="139" t="s">
        <v>915</v>
      </c>
      <c r="H108" s="139" t="s">
        <v>29</v>
      </c>
      <c r="I108" s="139" t="s">
        <v>20</v>
      </c>
      <c r="J108" s="139" t="s">
        <v>20</v>
      </c>
      <c r="K108" s="171" t="s">
        <v>264</v>
      </c>
      <c r="L108" s="123" t="s">
        <v>143</v>
      </c>
      <c r="M108" s="141"/>
      <c r="N108" s="141"/>
      <c r="O108" s="174"/>
      <c r="P108" s="142">
        <v>10940</v>
      </c>
      <c r="Q108" s="142" t="s">
        <v>916</v>
      </c>
      <c r="R108" s="142" t="s">
        <v>916</v>
      </c>
      <c r="S108" s="142" t="s">
        <v>1187</v>
      </c>
      <c r="T108" s="142"/>
      <c r="U108" s="29"/>
    </row>
    <row r="109" spans="1:21" hidden="1" x14ac:dyDescent="0.2">
      <c r="A109" s="121">
        <v>0</v>
      </c>
      <c r="B109" s="6" t="s">
        <v>15</v>
      </c>
      <c r="C109" s="123" t="s">
        <v>708</v>
      </c>
      <c r="D109" s="124" t="s">
        <v>770</v>
      </c>
      <c r="E109" s="166" t="s">
        <v>613</v>
      </c>
      <c r="F109" s="168" t="s">
        <v>614</v>
      </c>
      <c r="G109" s="166" t="s">
        <v>615</v>
      </c>
      <c r="H109" s="166" t="s">
        <v>429</v>
      </c>
      <c r="I109" s="127" t="s">
        <v>20</v>
      </c>
      <c r="J109" s="127" t="s">
        <v>20</v>
      </c>
      <c r="K109" s="195">
        <v>39722</v>
      </c>
      <c r="L109" s="123" t="s">
        <v>465</v>
      </c>
      <c r="M109" s="128" t="s">
        <v>73</v>
      </c>
      <c r="N109" s="129"/>
      <c r="O109" s="116" t="s">
        <v>706</v>
      </c>
      <c r="P109" s="130">
        <v>10950</v>
      </c>
      <c r="Q109" s="130" t="s">
        <v>708</v>
      </c>
      <c r="R109" s="130" t="s">
        <v>708</v>
      </c>
      <c r="S109" s="130" t="s">
        <v>1187</v>
      </c>
      <c r="T109" s="130"/>
      <c r="U109" s="29" t="s">
        <v>545</v>
      </c>
    </row>
    <row r="110" spans="1:21" ht="25.5" hidden="1" x14ac:dyDescent="0.2">
      <c r="A110" s="18">
        <v>0</v>
      </c>
      <c r="B110" s="6" t="s">
        <v>15</v>
      </c>
      <c r="C110" s="6" t="s">
        <v>709</v>
      </c>
      <c r="D110" s="20" t="s">
        <v>770</v>
      </c>
      <c r="E110" s="92" t="s">
        <v>613</v>
      </c>
      <c r="F110" s="93" t="s">
        <v>616</v>
      </c>
      <c r="G110" s="92" t="s">
        <v>617</v>
      </c>
      <c r="H110" s="92" t="s">
        <v>429</v>
      </c>
      <c r="I110" s="8" t="s">
        <v>20</v>
      </c>
      <c r="J110" s="8" t="s">
        <v>20</v>
      </c>
      <c r="K110" s="159">
        <v>39722</v>
      </c>
      <c r="L110" s="123" t="s">
        <v>465</v>
      </c>
      <c r="M110" s="26" t="s">
        <v>73</v>
      </c>
      <c r="N110" s="4"/>
      <c r="O110" s="88" t="s">
        <v>706</v>
      </c>
      <c r="P110" s="29">
        <v>10960</v>
      </c>
      <c r="Q110" s="29" t="s">
        <v>709</v>
      </c>
      <c r="R110" s="29" t="s">
        <v>709</v>
      </c>
      <c r="S110" s="29" t="s">
        <v>1187</v>
      </c>
      <c r="T110" s="29"/>
      <c r="U110" s="29" t="s">
        <v>545</v>
      </c>
    </row>
    <row r="111" spans="1:21" hidden="1" x14ac:dyDescent="0.2">
      <c r="A111" s="18">
        <v>0</v>
      </c>
      <c r="B111" s="6" t="s">
        <v>15</v>
      </c>
      <c r="C111" s="6" t="s">
        <v>710</v>
      </c>
      <c r="D111" s="20" t="s">
        <v>770</v>
      </c>
      <c r="E111" s="92" t="s">
        <v>613</v>
      </c>
      <c r="F111" s="93" t="s">
        <v>618</v>
      </c>
      <c r="G111" s="92" t="s">
        <v>619</v>
      </c>
      <c r="H111" s="92" t="s">
        <v>429</v>
      </c>
      <c r="I111" s="8" t="s">
        <v>20</v>
      </c>
      <c r="J111" s="8" t="s">
        <v>20</v>
      </c>
      <c r="K111" s="159">
        <v>39722</v>
      </c>
      <c r="L111" s="123" t="s">
        <v>465</v>
      </c>
      <c r="M111" s="26" t="s">
        <v>73</v>
      </c>
      <c r="N111" s="4"/>
      <c r="O111" s="88" t="s">
        <v>706</v>
      </c>
      <c r="P111" s="29">
        <v>10970</v>
      </c>
      <c r="Q111" s="29" t="s">
        <v>710</v>
      </c>
      <c r="R111" s="29" t="s">
        <v>710</v>
      </c>
      <c r="S111" s="29" t="s">
        <v>1187</v>
      </c>
      <c r="T111" s="29"/>
      <c r="U111" s="29" t="s">
        <v>545</v>
      </c>
    </row>
    <row r="112" spans="1:21" hidden="1" x14ac:dyDescent="0.2">
      <c r="A112" s="18">
        <v>0</v>
      </c>
      <c r="B112" s="6" t="s">
        <v>15</v>
      </c>
      <c r="C112" s="6" t="s">
        <v>711</v>
      </c>
      <c r="D112" s="20" t="s">
        <v>770</v>
      </c>
      <c r="E112" s="92" t="s">
        <v>613</v>
      </c>
      <c r="F112" s="93" t="s">
        <v>620</v>
      </c>
      <c r="G112" s="92" t="s">
        <v>621</v>
      </c>
      <c r="H112" s="92" t="s">
        <v>429</v>
      </c>
      <c r="I112" s="8" t="s">
        <v>20</v>
      </c>
      <c r="J112" s="8" t="s">
        <v>20</v>
      </c>
      <c r="K112" s="159" t="s">
        <v>264</v>
      </c>
      <c r="L112" s="123" t="s">
        <v>465</v>
      </c>
      <c r="M112" s="26" t="s">
        <v>73</v>
      </c>
      <c r="N112" s="4"/>
      <c r="O112" s="88" t="s">
        <v>706</v>
      </c>
      <c r="P112" s="29">
        <v>10980</v>
      </c>
      <c r="Q112" s="29" t="s">
        <v>711</v>
      </c>
      <c r="R112" s="29" t="s">
        <v>711</v>
      </c>
      <c r="S112" s="29" t="s">
        <v>1187</v>
      </c>
      <c r="T112" s="29"/>
      <c r="U112" s="29" t="s">
        <v>545</v>
      </c>
    </row>
    <row r="113" spans="1:21" hidden="1" x14ac:dyDescent="0.2">
      <c r="A113" s="18">
        <v>0</v>
      </c>
      <c r="B113" s="6" t="s">
        <v>15</v>
      </c>
      <c r="C113" s="6" t="s">
        <v>707</v>
      </c>
      <c r="D113" s="20" t="s">
        <v>770</v>
      </c>
      <c r="E113" s="92" t="s">
        <v>610</v>
      </c>
      <c r="F113" s="93" t="s">
        <v>611</v>
      </c>
      <c r="G113" s="92" t="s">
        <v>612</v>
      </c>
      <c r="H113" s="92" t="s">
        <v>70</v>
      </c>
      <c r="I113" s="8" t="s">
        <v>20</v>
      </c>
      <c r="J113" s="8" t="s">
        <v>20</v>
      </c>
      <c r="K113" s="159" t="s">
        <v>264</v>
      </c>
      <c r="L113" s="123" t="s">
        <v>465</v>
      </c>
      <c r="M113" s="26" t="s">
        <v>73</v>
      </c>
      <c r="N113" s="4"/>
      <c r="O113" s="88" t="s">
        <v>706</v>
      </c>
      <c r="P113" s="29">
        <v>10990</v>
      </c>
      <c r="Q113" s="29" t="s">
        <v>707</v>
      </c>
      <c r="R113" s="29" t="s">
        <v>707</v>
      </c>
      <c r="S113" s="29" t="s">
        <v>1187</v>
      </c>
      <c r="T113" s="29"/>
      <c r="U113" s="29" t="s">
        <v>1192</v>
      </c>
    </row>
    <row r="114" spans="1:21" ht="25.5" hidden="1" x14ac:dyDescent="0.2">
      <c r="A114" s="18">
        <v>0</v>
      </c>
      <c r="B114" s="6" t="s">
        <v>15</v>
      </c>
      <c r="C114" s="89" t="s">
        <v>249</v>
      </c>
      <c r="D114" s="20" t="s">
        <v>770</v>
      </c>
      <c r="E114" s="46" t="s">
        <v>246</v>
      </c>
      <c r="F114" s="45" t="s">
        <v>247</v>
      </c>
      <c r="G114" s="44" t="s">
        <v>248</v>
      </c>
      <c r="H114" s="44" t="s">
        <v>70</v>
      </c>
      <c r="I114" s="8" t="s">
        <v>20</v>
      </c>
      <c r="J114" s="90" t="s">
        <v>20</v>
      </c>
      <c r="K114" s="161" t="s">
        <v>20</v>
      </c>
      <c r="L114" s="123" t="s">
        <v>72</v>
      </c>
      <c r="M114" s="26" t="s">
        <v>73</v>
      </c>
      <c r="N114" s="4"/>
      <c r="O114" s="44" t="s">
        <v>1193</v>
      </c>
      <c r="P114" s="29">
        <v>8476</v>
      </c>
      <c r="Q114" s="29" t="s">
        <v>249</v>
      </c>
      <c r="R114" s="29">
        <v>94</v>
      </c>
      <c r="S114" s="29" t="s">
        <v>1187</v>
      </c>
      <c r="T114" s="29" t="s">
        <v>25</v>
      </c>
      <c r="U114" s="29" t="s">
        <v>1192</v>
      </c>
    </row>
    <row r="115" spans="1:21" ht="25.5" hidden="1" x14ac:dyDescent="0.2">
      <c r="A115" s="18">
        <v>0</v>
      </c>
      <c r="B115" s="6" t="s">
        <v>15</v>
      </c>
      <c r="C115" s="6" t="s">
        <v>918</v>
      </c>
      <c r="D115" s="20" t="s">
        <v>770</v>
      </c>
      <c r="E115" s="8" t="s">
        <v>919</v>
      </c>
      <c r="F115" s="9" t="s">
        <v>920</v>
      </c>
      <c r="G115" s="8" t="s">
        <v>921</v>
      </c>
      <c r="H115" s="8" t="s">
        <v>223</v>
      </c>
      <c r="I115" s="8" t="s">
        <v>20</v>
      </c>
      <c r="J115" s="8" t="s">
        <v>20</v>
      </c>
      <c r="K115" s="157" t="s">
        <v>264</v>
      </c>
      <c r="L115" s="123" t="s">
        <v>143</v>
      </c>
      <c r="M115" s="4"/>
      <c r="N115" s="4"/>
      <c r="O115" s="44"/>
      <c r="P115" s="29">
        <v>11010</v>
      </c>
      <c r="Q115" s="29" t="s">
        <v>918</v>
      </c>
      <c r="R115" s="29" t="s">
        <v>918</v>
      </c>
      <c r="S115" s="29" t="s">
        <v>1187</v>
      </c>
      <c r="T115" s="29"/>
      <c r="U115" s="29"/>
    </row>
    <row r="116" spans="1:21" hidden="1" x14ac:dyDescent="0.2">
      <c r="A116" s="18">
        <v>0</v>
      </c>
      <c r="B116" s="6" t="s">
        <v>15</v>
      </c>
      <c r="C116" s="6" t="s">
        <v>922</v>
      </c>
      <c r="D116" s="20" t="s">
        <v>770</v>
      </c>
      <c r="E116" s="8" t="s">
        <v>923</v>
      </c>
      <c r="F116" s="9" t="s">
        <v>924</v>
      </c>
      <c r="G116" s="8" t="s">
        <v>925</v>
      </c>
      <c r="H116" s="8" t="s">
        <v>223</v>
      </c>
      <c r="I116" s="8" t="s">
        <v>20</v>
      </c>
      <c r="J116" s="8" t="s">
        <v>20</v>
      </c>
      <c r="K116" s="157" t="s">
        <v>264</v>
      </c>
      <c r="L116" s="123" t="s">
        <v>143</v>
      </c>
      <c r="M116" s="4"/>
      <c r="N116" s="4"/>
      <c r="O116" s="44"/>
      <c r="P116" s="29">
        <v>11020</v>
      </c>
      <c r="Q116" s="29" t="s">
        <v>922</v>
      </c>
      <c r="R116" s="29" t="s">
        <v>922</v>
      </c>
      <c r="S116" s="29" t="s">
        <v>1187</v>
      </c>
      <c r="T116" s="29"/>
      <c r="U116" s="29"/>
    </row>
    <row r="117" spans="1:21" ht="25.5" hidden="1" x14ac:dyDescent="0.2">
      <c r="A117" s="18">
        <v>0</v>
      </c>
      <c r="B117" s="6" t="s">
        <v>15</v>
      </c>
      <c r="C117" s="6" t="s">
        <v>926</v>
      </c>
      <c r="D117" s="20" t="s">
        <v>770</v>
      </c>
      <c r="E117" s="8" t="s">
        <v>927</v>
      </c>
      <c r="F117" s="9" t="s">
        <v>928</v>
      </c>
      <c r="G117" s="8" t="s">
        <v>929</v>
      </c>
      <c r="H117" s="8" t="s">
        <v>223</v>
      </c>
      <c r="I117" s="8" t="s">
        <v>20</v>
      </c>
      <c r="J117" s="8" t="s">
        <v>20</v>
      </c>
      <c r="K117" s="157" t="s">
        <v>264</v>
      </c>
      <c r="L117" s="123" t="s">
        <v>143</v>
      </c>
      <c r="M117" s="4"/>
      <c r="N117" s="4"/>
      <c r="O117" s="44"/>
      <c r="P117" s="29">
        <v>11030</v>
      </c>
      <c r="Q117" s="29" t="s">
        <v>926</v>
      </c>
      <c r="R117" s="29" t="s">
        <v>926</v>
      </c>
      <c r="S117" s="29" t="s">
        <v>1187</v>
      </c>
      <c r="T117" s="29"/>
      <c r="U117" s="29"/>
    </row>
    <row r="118" spans="1:21" ht="25.5" hidden="1" x14ac:dyDescent="0.2">
      <c r="A118" s="18">
        <v>0</v>
      </c>
      <c r="B118" s="6" t="s">
        <v>15</v>
      </c>
      <c r="C118" s="6" t="s">
        <v>716</v>
      </c>
      <c r="D118" s="20" t="s">
        <v>770</v>
      </c>
      <c r="E118" s="92" t="s">
        <v>631</v>
      </c>
      <c r="F118" s="93" t="s">
        <v>632</v>
      </c>
      <c r="G118" s="92" t="s">
        <v>633</v>
      </c>
      <c r="H118" s="92" t="s">
        <v>429</v>
      </c>
      <c r="I118" s="8" t="s">
        <v>20</v>
      </c>
      <c r="J118" s="8" t="s">
        <v>20</v>
      </c>
      <c r="K118" s="159" t="s">
        <v>701</v>
      </c>
      <c r="L118" s="123" t="s">
        <v>465</v>
      </c>
      <c r="M118" s="26" t="s">
        <v>73</v>
      </c>
      <c r="N118" s="4"/>
      <c r="O118" s="88" t="s">
        <v>706</v>
      </c>
      <c r="P118" s="29">
        <v>11040</v>
      </c>
      <c r="Q118" s="29" t="s">
        <v>716</v>
      </c>
      <c r="R118" s="29" t="s">
        <v>716</v>
      </c>
      <c r="S118" s="29" t="s">
        <v>1187</v>
      </c>
      <c r="T118" s="29"/>
      <c r="U118" s="29" t="s">
        <v>545</v>
      </c>
    </row>
    <row r="119" spans="1:21" ht="25.5" hidden="1" x14ac:dyDescent="0.2">
      <c r="A119" s="18">
        <v>0</v>
      </c>
      <c r="B119" s="6" t="s">
        <v>15</v>
      </c>
      <c r="C119" s="6" t="s">
        <v>717</v>
      </c>
      <c r="D119" s="20" t="s">
        <v>770</v>
      </c>
      <c r="E119" s="92" t="s">
        <v>631</v>
      </c>
      <c r="F119" s="93" t="s">
        <v>632</v>
      </c>
      <c r="G119" s="92" t="s">
        <v>633</v>
      </c>
      <c r="H119" s="92" t="s">
        <v>429</v>
      </c>
      <c r="I119" s="8" t="s">
        <v>20</v>
      </c>
      <c r="J119" s="8" t="s">
        <v>20</v>
      </c>
      <c r="K119" s="159" t="s">
        <v>701</v>
      </c>
      <c r="L119" s="123" t="s">
        <v>465</v>
      </c>
      <c r="M119" s="26" t="s">
        <v>73</v>
      </c>
      <c r="N119" s="4"/>
      <c r="O119" s="88" t="s">
        <v>706</v>
      </c>
      <c r="P119" s="29">
        <v>11050</v>
      </c>
      <c r="Q119" s="29" t="s">
        <v>717</v>
      </c>
      <c r="R119" s="29" t="s">
        <v>717</v>
      </c>
      <c r="S119" s="29" t="s">
        <v>1187</v>
      </c>
      <c r="T119" s="29"/>
      <c r="U119" s="29" t="s">
        <v>545</v>
      </c>
    </row>
    <row r="120" spans="1:21" hidden="1" x14ac:dyDescent="0.2">
      <c r="A120" s="18">
        <v>0</v>
      </c>
      <c r="B120" s="6" t="s">
        <v>15</v>
      </c>
      <c r="C120" s="6" t="s">
        <v>718</v>
      </c>
      <c r="D120" s="20" t="s">
        <v>770</v>
      </c>
      <c r="E120" s="92" t="s">
        <v>631</v>
      </c>
      <c r="F120" s="93" t="s">
        <v>634</v>
      </c>
      <c r="G120" s="92" t="s">
        <v>635</v>
      </c>
      <c r="H120" s="92" t="s">
        <v>429</v>
      </c>
      <c r="I120" s="8" t="s">
        <v>20</v>
      </c>
      <c r="J120" s="8" t="s">
        <v>20</v>
      </c>
      <c r="K120" s="159" t="s">
        <v>264</v>
      </c>
      <c r="L120" s="123" t="s">
        <v>465</v>
      </c>
      <c r="M120" s="26" t="s">
        <v>73</v>
      </c>
      <c r="N120" s="4"/>
      <c r="O120" s="88" t="s">
        <v>706</v>
      </c>
      <c r="P120" s="29">
        <v>11060</v>
      </c>
      <c r="Q120" s="29" t="s">
        <v>718</v>
      </c>
      <c r="R120" s="29" t="s">
        <v>718</v>
      </c>
      <c r="S120" s="29" t="s">
        <v>1187</v>
      </c>
      <c r="T120" s="29"/>
      <c r="U120" s="29" t="s">
        <v>545</v>
      </c>
    </row>
    <row r="121" spans="1:21" ht="38.25" hidden="1" x14ac:dyDescent="0.2">
      <c r="A121" s="18">
        <v>0</v>
      </c>
      <c r="B121" s="6" t="s">
        <v>15</v>
      </c>
      <c r="C121" s="89" t="s">
        <v>721</v>
      </c>
      <c r="D121" s="20" t="s">
        <v>770</v>
      </c>
      <c r="E121" s="92" t="s">
        <v>631</v>
      </c>
      <c r="F121" s="93" t="s">
        <v>457</v>
      </c>
      <c r="G121" s="92" t="s">
        <v>638</v>
      </c>
      <c r="H121" s="92" t="s">
        <v>429</v>
      </c>
      <c r="I121" s="8" t="s">
        <v>20</v>
      </c>
      <c r="J121" s="90" t="s">
        <v>20</v>
      </c>
      <c r="K121" s="159" t="s">
        <v>20</v>
      </c>
      <c r="L121" s="123" t="s">
        <v>465</v>
      </c>
      <c r="M121" s="26" t="s">
        <v>73</v>
      </c>
      <c r="N121" s="4"/>
      <c r="O121" s="88" t="s">
        <v>706</v>
      </c>
      <c r="P121" s="29">
        <v>8477</v>
      </c>
      <c r="Q121" s="118" t="s">
        <v>721</v>
      </c>
      <c r="R121" s="29">
        <v>101</v>
      </c>
      <c r="S121" s="29" t="s">
        <v>1187</v>
      </c>
      <c r="T121" s="29" t="s">
        <v>25</v>
      </c>
      <c r="U121" s="29" t="s">
        <v>545</v>
      </c>
    </row>
    <row r="122" spans="1:21" hidden="1" x14ac:dyDescent="0.2">
      <c r="A122" s="18">
        <v>0</v>
      </c>
      <c r="B122" s="6" t="s">
        <v>15</v>
      </c>
      <c r="C122" s="6" t="s">
        <v>719</v>
      </c>
      <c r="D122" s="20" t="s">
        <v>770</v>
      </c>
      <c r="E122" s="92" t="s">
        <v>631</v>
      </c>
      <c r="F122" s="93" t="s">
        <v>636</v>
      </c>
      <c r="G122" s="92" t="s">
        <v>637</v>
      </c>
      <c r="H122" s="92" t="s">
        <v>429</v>
      </c>
      <c r="I122" s="8" t="s">
        <v>20</v>
      </c>
      <c r="J122" s="8" t="s">
        <v>20</v>
      </c>
      <c r="K122" s="159" t="s">
        <v>264</v>
      </c>
      <c r="L122" s="123" t="s">
        <v>465</v>
      </c>
      <c r="M122" s="26" t="s">
        <v>73</v>
      </c>
      <c r="N122" s="4"/>
      <c r="O122" s="88" t="s">
        <v>706</v>
      </c>
      <c r="P122" s="29">
        <v>11080</v>
      </c>
      <c r="Q122" s="29" t="s">
        <v>719</v>
      </c>
      <c r="R122" s="29" t="s">
        <v>719</v>
      </c>
      <c r="S122" s="29" t="s">
        <v>1187</v>
      </c>
      <c r="T122" s="29"/>
      <c r="U122" s="29" t="s">
        <v>545</v>
      </c>
    </row>
    <row r="123" spans="1:21" ht="25.5" hidden="1" x14ac:dyDescent="0.2">
      <c r="A123" s="18">
        <v>0</v>
      </c>
      <c r="B123" s="6" t="s">
        <v>15</v>
      </c>
      <c r="C123" s="6" t="s">
        <v>723</v>
      </c>
      <c r="D123" s="20" t="s">
        <v>770</v>
      </c>
      <c r="E123" s="92" t="s">
        <v>643</v>
      </c>
      <c r="F123" s="93" t="s">
        <v>644</v>
      </c>
      <c r="G123" s="92" t="s">
        <v>645</v>
      </c>
      <c r="H123" s="92" t="s">
        <v>429</v>
      </c>
      <c r="I123" s="8" t="s">
        <v>20</v>
      </c>
      <c r="J123" s="8" t="s">
        <v>20</v>
      </c>
      <c r="K123" s="159" t="s">
        <v>264</v>
      </c>
      <c r="L123" s="123" t="s">
        <v>465</v>
      </c>
      <c r="M123" s="26" t="s">
        <v>73</v>
      </c>
      <c r="N123" s="4"/>
      <c r="O123" s="88" t="s">
        <v>706</v>
      </c>
      <c r="P123" s="29">
        <v>11090</v>
      </c>
      <c r="Q123" s="29" t="s">
        <v>723</v>
      </c>
      <c r="R123" s="29" t="s">
        <v>723</v>
      </c>
      <c r="S123" s="29" t="s">
        <v>1187</v>
      </c>
      <c r="T123" s="29"/>
      <c r="U123" s="29" t="s">
        <v>545</v>
      </c>
    </row>
    <row r="124" spans="1:21" hidden="1" x14ac:dyDescent="0.2">
      <c r="A124" s="18">
        <v>0</v>
      </c>
      <c r="B124" s="6" t="s">
        <v>15</v>
      </c>
      <c r="C124" s="6" t="s">
        <v>724</v>
      </c>
      <c r="D124" s="20" t="s">
        <v>770</v>
      </c>
      <c r="E124" s="92" t="s">
        <v>646</v>
      </c>
      <c r="F124" s="93" t="s">
        <v>573</v>
      </c>
      <c r="G124" s="92" t="s">
        <v>635</v>
      </c>
      <c r="H124" s="92" t="s">
        <v>429</v>
      </c>
      <c r="I124" s="8" t="s">
        <v>20</v>
      </c>
      <c r="J124" s="8" t="s">
        <v>20</v>
      </c>
      <c r="K124" s="159" t="s">
        <v>264</v>
      </c>
      <c r="L124" s="123" t="s">
        <v>465</v>
      </c>
      <c r="M124" s="26" t="s">
        <v>73</v>
      </c>
      <c r="N124" s="4"/>
      <c r="O124" s="88" t="s">
        <v>706</v>
      </c>
      <c r="P124" s="29">
        <v>11100</v>
      </c>
      <c r="Q124" s="29" t="s">
        <v>724</v>
      </c>
      <c r="R124" s="29" t="s">
        <v>724</v>
      </c>
      <c r="S124" s="29" t="s">
        <v>1187</v>
      </c>
      <c r="T124" s="29"/>
      <c r="U124" s="29" t="s">
        <v>545</v>
      </c>
    </row>
    <row r="125" spans="1:21" hidden="1" x14ac:dyDescent="0.2">
      <c r="A125" s="18">
        <v>0</v>
      </c>
      <c r="B125" s="6" t="s">
        <v>15</v>
      </c>
      <c r="C125" s="6" t="s">
        <v>725</v>
      </c>
      <c r="D125" s="20" t="s">
        <v>770</v>
      </c>
      <c r="E125" s="92" t="s">
        <v>646</v>
      </c>
      <c r="F125" s="93" t="s">
        <v>647</v>
      </c>
      <c r="G125" s="92" t="s">
        <v>648</v>
      </c>
      <c r="H125" s="92" t="s">
        <v>429</v>
      </c>
      <c r="I125" s="8" t="s">
        <v>20</v>
      </c>
      <c r="J125" s="8" t="s">
        <v>20</v>
      </c>
      <c r="K125" s="159" t="s">
        <v>264</v>
      </c>
      <c r="L125" s="123" t="s">
        <v>465</v>
      </c>
      <c r="M125" s="26" t="s">
        <v>73</v>
      </c>
      <c r="N125" s="4"/>
      <c r="O125" s="88" t="s">
        <v>706</v>
      </c>
      <c r="P125" s="29">
        <v>11110</v>
      </c>
      <c r="Q125" s="29" t="s">
        <v>725</v>
      </c>
      <c r="R125" s="29" t="s">
        <v>725</v>
      </c>
      <c r="S125" s="29" t="s">
        <v>1187</v>
      </c>
      <c r="T125" s="29"/>
      <c r="U125" s="29" t="s">
        <v>545</v>
      </c>
    </row>
    <row r="126" spans="1:21" hidden="1" x14ac:dyDescent="0.2">
      <c r="A126" s="18">
        <v>0</v>
      </c>
      <c r="B126" s="6" t="s">
        <v>15</v>
      </c>
      <c r="C126" s="89" t="s">
        <v>727</v>
      </c>
      <c r="D126" s="20" t="s">
        <v>770</v>
      </c>
      <c r="E126" s="92" t="s">
        <v>646</v>
      </c>
      <c r="F126" s="93" t="s">
        <v>649</v>
      </c>
      <c r="G126" s="92" t="s">
        <v>650</v>
      </c>
      <c r="H126" s="92" t="s">
        <v>429</v>
      </c>
      <c r="I126" s="8" t="s">
        <v>20</v>
      </c>
      <c r="J126" s="90" t="s">
        <v>20</v>
      </c>
      <c r="K126" s="159" t="s">
        <v>20</v>
      </c>
      <c r="L126" s="123" t="s">
        <v>465</v>
      </c>
      <c r="M126" s="26" t="s">
        <v>73</v>
      </c>
      <c r="N126" s="4"/>
      <c r="O126" s="88" t="s">
        <v>706</v>
      </c>
      <c r="P126" s="29">
        <v>8480</v>
      </c>
      <c r="Q126" s="29" t="s">
        <v>727</v>
      </c>
      <c r="R126" s="29">
        <v>106</v>
      </c>
      <c r="S126" s="29" t="s">
        <v>1187</v>
      </c>
      <c r="T126" s="29" t="s">
        <v>25</v>
      </c>
      <c r="U126" s="29" t="s">
        <v>545</v>
      </c>
    </row>
    <row r="127" spans="1:21" hidden="1" x14ac:dyDescent="0.2">
      <c r="A127" s="18">
        <v>0</v>
      </c>
      <c r="B127" s="6" t="s">
        <v>15</v>
      </c>
      <c r="C127" s="89" t="s">
        <v>728</v>
      </c>
      <c r="D127" s="20" t="s">
        <v>770</v>
      </c>
      <c r="E127" s="92" t="s">
        <v>646</v>
      </c>
      <c r="F127" s="93" t="s">
        <v>651</v>
      </c>
      <c r="G127" s="92" t="s">
        <v>612</v>
      </c>
      <c r="H127" s="92" t="s">
        <v>429</v>
      </c>
      <c r="I127" s="8" t="s">
        <v>20</v>
      </c>
      <c r="J127" s="90" t="s">
        <v>20</v>
      </c>
      <c r="K127" s="159" t="s">
        <v>20</v>
      </c>
      <c r="L127" s="123" t="s">
        <v>465</v>
      </c>
      <c r="M127" s="26" t="s">
        <v>73</v>
      </c>
      <c r="N127" s="4"/>
      <c r="O127" s="88" t="s">
        <v>706</v>
      </c>
      <c r="P127" s="29">
        <v>8481</v>
      </c>
      <c r="Q127" s="29" t="s">
        <v>728</v>
      </c>
      <c r="R127" s="29">
        <v>107</v>
      </c>
      <c r="S127" s="29" t="s">
        <v>1187</v>
      </c>
      <c r="T127" s="29" t="s">
        <v>25</v>
      </c>
      <c r="U127" s="29" t="s">
        <v>545</v>
      </c>
    </row>
    <row r="128" spans="1:21" hidden="1" x14ac:dyDescent="0.2">
      <c r="A128" s="144">
        <v>0</v>
      </c>
      <c r="B128" s="6" t="s">
        <v>15</v>
      </c>
      <c r="C128" s="181" t="s">
        <v>729</v>
      </c>
      <c r="D128" s="147" t="s">
        <v>770</v>
      </c>
      <c r="E128" s="165" t="s">
        <v>646</v>
      </c>
      <c r="F128" s="167" t="s">
        <v>652</v>
      </c>
      <c r="G128" s="165" t="s">
        <v>653</v>
      </c>
      <c r="H128" s="165" t="s">
        <v>429</v>
      </c>
      <c r="I128" s="148" t="s">
        <v>20</v>
      </c>
      <c r="J128" s="188" t="s">
        <v>20</v>
      </c>
      <c r="K128" s="194" t="s">
        <v>20</v>
      </c>
      <c r="L128" s="123" t="s">
        <v>465</v>
      </c>
      <c r="M128" s="151" t="s">
        <v>73</v>
      </c>
      <c r="N128" s="152"/>
      <c r="O128" s="169" t="s">
        <v>706</v>
      </c>
      <c r="P128" s="177">
        <v>8482</v>
      </c>
      <c r="Q128" s="177" t="s">
        <v>729</v>
      </c>
      <c r="R128" s="177">
        <v>108</v>
      </c>
      <c r="S128" s="177" t="s">
        <v>1187</v>
      </c>
      <c r="T128" s="177" t="s">
        <v>25</v>
      </c>
      <c r="U128" s="29" t="s">
        <v>545</v>
      </c>
    </row>
    <row r="129" spans="1:21" ht="25.5" hidden="1" x14ac:dyDescent="0.2">
      <c r="A129" s="18">
        <v>0</v>
      </c>
      <c r="B129" s="6" t="s">
        <v>15</v>
      </c>
      <c r="C129" s="89" t="s">
        <v>730</v>
      </c>
      <c r="D129" s="20" t="s">
        <v>770</v>
      </c>
      <c r="E129" s="92" t="s">
        <v>646</v>
      </c>
      <c r="F129" s="93" t="s">
        <v>654</v>
      </c>
      <c r="G129" s="92" t="s">
        <v>655</v>
      </c>
      <c r="H129" s="92" t="s">
        <v>429</v>
      </c>
      <c r="I129" s="8" t="s">
        <v>20</v>
      </c>
      <c r="J129" s="90" t="s">
        <v>20</v>
      </c>
      <c r="K129" s="159" t="s">
        <v>20</v>
      </c>
      <c r="L129" s="123" t="s">
        <v>465</v>
      </c>
      <c r="M129" s="26" t="s">
        <v>73</v>
      </c>
      <c r="N129" s="4"/>
      <c r="O129" s="88" t="s">
        <v>706</v>
      </c>
      <c r="P129" s="29">
        <v>8483</v>
      </c>
      <c r="Q129" s="29" t="s">
        <v>730</v>
      </c>
      <c r="R129" s="29">
        <v>109</v>
      </c>
      <c r="S129" s="29" t="s">
        <v>1187</v>
      </c>
      <c r="T129" s="29" t="s">
        <v>25</v>
      </c>
      <c r="U129" s="29" t="s">
        <v>545</v>
      </c>
    </row>
    <row r="130" spans="1:21" ht="25.5" hidden="1" x14ac:dyDescent="0.2">
      <c r="A130" s="18">
        <v>0</v>
      </c>
      <c r="B130" s="6" t="s">
        <v>15</v>
      </c>
      <c r="C130" s="89" t="s">
        <v>731</v>
      </c>
      <c r="D130" s="20" t="s">
        <v>770</v>
      </c>
      <c r="E130" s="92" t="s">
        <v>646</v>
      </c>
      <c r="F130" s="93" t="s">
        <v>656</v>
      </c>
      <c r="G130" s="92" t="s">
        <v>657</v>
      </c>
      <c r="H130" s="92" t="s">
        <v>429</v>
      </c>
      <c r="I130" s="8" t="s">
        <v>20</v>
      </c>
      <c r="J130" s="90" t="s">
        <v>20</v>
      </c>
      <c r="K130" s="159" t="s">
        <v>20</v>
      </c>
      <c r="L130" s="123" t="s">
        <v>465</v>
      </c>
      <c r="M130" s="26" t="s">
        <v>73</v>
      </c>
      <c r="N130" s="4"/>
      <c r="O130" s="88" t="s">
        <v>706</v>
      </c>
      <c r="P130" s="29">
        <v>8484</v>
      </c>
      <c r="Q130" s="29" t="s">
        <v>731</v>
      </c>
      <c r="R130" s="29">
        <v>111</v>
      </c>
      <c r="S130" s="29" t="s">
        <v>1187</v>
      </c>
      <c r="T130" s="29" t="s">
        <v>25</v>
      </c>
      <c r="U130" s="29" t="s">
        <v>545</v>
      </c>
    </row>
    <row r="131" spans="1:21" hidden="1" x14ac:dyDescent="0.2">
      <c r="A131" s="18">
        <f>VLOOKUP(L131,LEGEND!$B$3:$C$11,2,FALSE)</f>
        <v>0</v>
      </c>
      <c r="B131" s="30" t="s">
        <v>15</v>
      </c>
      <c r="C131" s="6" t="str">
        <f>$Q131</f>
        <v>113</v>
      </c>
      <c r="D131" s="20" t="str">
        <f>IF($T131="Y",HYPERLINK((CONCATENATE("http://www.etics.org/doc/document_download.php?document=",$P131)),"DSH"),"")</f>
        <v>DSH</v>
      </c>
      <c r="E131" s="85" t="s">
        <v>250</v>
      </c>
      <c r="F131" s="87" t="s">
        <v>693</v>
      </c>
      <c r="G131" s="85" t="s">
        <v>365</v>
      </c>
      <c r="H131" s="8" t="s">
        <v>223</v>
      </c>
      <c r="I131" s="2" t="s">
        <v>20</v>
      </c>
      <c r="J131" s="205" t="s">
        <v>20</v>
      </c>
      <c r="K131" s="158" t="s">
        <v>704</v>
      </c>
      <c r="L131" s="123" t="s">
        <v>465</v>
      </c>
      <c r="M131" s="26" t="s">
        <v>73</v>
      </c>
      <c r="N131" s="4"/>
      <c r="O131" s="2"/>
      <c r="P131" s="29"/>
      <c r="Q131" s="29" t="s">
        <v>747</v>
      </c>
      <c r="R131" s="29"/>
      <c r="S131" s="29"/>
      <c r="T131" s="29" t="s">
        <v>25</v>
      </c>
      <c r="U131" s="29"/>
    </row>
    <row r="132" spans="1:21" ht="38.25" hidden="1" x14ac:dyDescent="0.2">
      <c r="A132" s="18">
        <f>VLOOKUP(L132,LEGEND!$B$3:$C$11,2,FALSE)</f>
        <v>0</v>
      </c>
      <c r="B132" s="30" t="s">
        <v>15</v>
      </c>
      <c r="C132" s="6" t="str">
        <f>$Q132</f>
        <v>114</v>
      </c>
      <c r="D132" s="20" t="str">
        <f>IF($T132="Y",HYPERLINK((CONCATENATE("http://www.etics.org/doc/document_download.php?document=",$P132)),"DSH"),"")</f>
        <v>DSH</v>
      </c>
      <c r="E132" s="85" t="s">
        <v>250</v>
      </c>
      <c r="F132" s="87" t="s">
        <v>694</v>
      </c>
      <c r="G132" s="85" t="s">
        <v>695</v>
      </c>
      <c r="H132" s="8" t="s">
        <v>223</v>
      </c>
      <c r="I132" s="8" t="s">
        <v>20</v>
      </c>
      <c r="J132" s="211" t="s">
        <v>20</v>
      </c>
      <c r="K132" s="158" t="s">
        <v>704</v>
      </c>
      <c r="L132" s="123" t="s">
        <v>465</v>
      </c>
      <c r="M132" s="26" t="s">
        <v>73</v>
      </c>
      <c r="N132" s="4"/>
      <c r="O132" s="8"/>
      <c r="P132" s="29"/>
      <c r="Q132" s="29" t="s">
        <v>748</v>
      </c>
      <c r="R132" s="29"/>
      <c r="S132" s="29"/>
      <c r="T132" s="29" t="s">
        <v>25</v>
      </c>
      <c r="U132" s="29"/>
    </row>
    <row r="133" spans="1:21" hidden="1" x14ac:dyDescent="0.2">
      <c r="A133" s="18">
        <v>0</v>
      </c>
      <c r="B133" s="6" t="s">
        <v>15</v>
      </c>
      <c r="C133" s="6" t="s">
        <v>930</v>
      </c>
      <c r="D133" s="20" t="s">
        <v>770</v>
      </c>
      <c r="E133" s="8" t="s">
        <v>250</v>
      </c>
      <c r="F133" s="9" t="s">
        <v>694</v>
      </c>
      <c r="G133" s="8" t="s">
        <v>931</v>
      </c>
      <c r="H133" s="8" t="s">
        <v>223</v>
      </c>
      <c r="I133" s="8" t="s">
        <v>20</v>
      </c>
      <c r="J133" s="8" t="s">
        <v>20</v>
      </c>
      <c r="K133" s="157" t="s">
        <v>264</v>
      </c>
      <c r="L133" s="123" t="s">
        <v>143</v>
      </c>
      <c r="M133" s="4"/>
      <c r="N133" s="4"/>
      <c r="O133" s="44"/>
      <c r="P133" s="29">
        <v>11190</v>
      </c>
      <c r="Q133" s="29" t="s">
        <v>930</v>
      </c>
      <c r="R133" s="29" t="s">
        <v>930</v>
      </c>
      <c r="S133" s="29" t="s">
        <v>1187</v>
      </c>
      <c r="T133" s="29"/>
      <c r="U133" s="29"/>
    </row>
    <row r="134" spans="1:21" hidden="1" x14ac:dyDescent="0.2">
      <c r="A134" s="18">
        <v>0</v>
      </c>
      <c r="B134" s="6" t="s">
        <v>15</v>
      </c>
      <c r="C134" s="6" t="s">
        <v>932</v>
      </c>
      <c r="D134" s="20" t="s">
        <v>770</v>
      </c>
      <c r="E134" s="8" t="s">
        <v>250</v>
      </c>
      <c r="F134" s="9" t="s">
        <v>694</v>
      </c>
      <c r="G134" s="8" t="s">
        <v>933</v>
      </c>
      <c r="H134" s="8" t="s">
        <v>223</v>
      </c>
      <c r="I134" s="8" t="s">
        <v>20</v>
      </c>
      <c r="J134" s="8" t="s">
        <v>20</v>
      </c>
      <c r="K134" s="157" t="s">
        <v>264</v>
      </c>
      <c r="L134" s="123" t="s">
        <v>143</v>
      </c>
      <c r="M134" s="4"/>
      <c r="N134" s="4"/>
      <c r="O134" s="44"/>
      <c r="P134" s="29">
        <v>11200</v>
      </c>
      <c r="Q134" s="29" t="s">
        <v>932</v>
      </c>
      <c r="R134" s="29" t="s">
        <v>932</v>
      </c>
      <c r="S134" s="29" t="s">
        <v>1187</v>
      </c>
      <c r="T134" s="29"/>
      <c r="U134" s="29"/>
    </row>
    <row r="135" spans="1:21" ht="25.5" hidden="1" x14ac:dyDescent="0.2">
      <c r="A135" s="18">
        <f>VLOOKUP(L135,LEGEND!$B$3:$C$11,2,FALSE)</f>
        <v>0</v>
      </c>
      <c r="B135" s="30" t="s">
        <v>15</v>
      </c>
      <c r="C135" s="6" t="str">
        <f>$Q135</f>
        <v>117</v>
      </c>
      <c r="D135" s="20" t="str">
        <f>IF($T135="Y",HYPERLINK((CONCATENATE("http://www.etics.org/doc/document_download.php?document=",$P135)),"DSH"),"")</f>
        <v>DSH</v>
      </c>
      <c r="E135" s="85" t="s">
        <v>250</v>
      </c>
      <c r="F135" s="87" t="s">
        <v>696</v>
      </c>
      <c r="G135" s="85" t="s">
        <v>697</v>
      </c>
      <c r="H135" s="8" t="s">
        <v>223</v>
      </c>
      <c r="I135" s="8" t="s">
        <v>20</v>
      </c>
      <c r="J135" s="211" t="s">
        <v>20</v>
      </c>
      <c r="K135" s="158" t="s">
        <v>704</v>
      </c>
      <c r="L135" s="123" t="s">
        <v>465</v>
      </c>
      <c r="M135" s="26" t="s">
        <v>73</v>
      </c>
      <c r="N135" s="4"/>
      <c r="O135" s="8"/>
      <c r="P135" s="29"/>
      <c r="Q135" s="29" t="s">
        <v>749</v>
      </c>
      <c r="R135" s="29"/>
      <c r="S135" s="29"/>
      <c r="T135" s="29" t="s">
        <v>25</v>
      </c>
      <c r="U135" s="29"/>
    </row>
    <row r="136" spans="1:21" ht="25.5" hidden="1" x14ac:dyDescent="0.2">
      <c r="A136" s="18">
        <f>VLOOKUP(L136,LEGEND!$B$3:$C$11,2,FALSE)</f>
        <v>0</v>
      </c>
      <c r="B136" s="30" t="s">
        <v>15</v>
      </c>
      <c r="C136" s="6" t="str">
        <f>IF($T136="Y",HYPERLINK((CONCATENATE("http://www.etics.org/doc/document_download.php?document=",$P136)),$Q136),$Q136)</f>
        <v>118</v>
      </c>
      <c r="D136" s="20" t="str">
        <f>IF($B136&lt;&gt;"",HYPERLINK((CONCATENATE(".\",$B136,"_Sheets\",IF($L136="PROVISIONAL","PDSH_",""),$B136," ",$C136,".pdf")),"Sheet"),"")</f>
        <v>Sheet</v>
      </c>
      <c r="E136" s="8" t="s">
        <v>250</v>
      </c>
      <c r="F136" s="9" t="s">
        <v>254</v>
      </c>
      <c r="G136" s="8" t="s">
        <v>255</v>
      </c>
      <c r="H136" s="8" t="s">
        <v>223</v>
      </c>
      <c r="I136" s="8" t="s">
        <v>20</v>
      </c>
      <c r="J136" s="90" t="s">
        <v>20</v>
      </c>
      <c r="K136" s="157" t="s">
        <v>20</v>
      </c>
      <c r="L136" s="123" t="s">
        <v>143</v>
      </c>
      <c r="M136" s="26"/>
      <c r="N136" s="4"/>
      <c r="O136" s="8" t="s">
        <v>65</v>
      </c>
      <c r="P136" s="29">
        <v>8486</v>
      </c>
      <c r="Q136" s="29" t="s">
        <v>256</v>
      </c>
      <c r="R136" s="29">
        <f>VALUE(IF(LEN($Q136)&gt;3,LEFT($Q136,3),$Q136))</f>
        <v>118</v>
      </c>
      <c r="S136" s="29" t="str">
        <f>IF(LEN($Q136)&gt;3,RIGHT($Q136,LEN($Q136)-3),"")</f>
        <v/>
      </c>
      <c r="T136" s="29" t="s">
        <v>25</v>
      </c>
      <c r="U136" s="29"/>
    </row>
    <row r="137" spans="1:21" hidden="1" x14ac:dyDescent="0.2">
      <c r="A137" s="18">
        <f>VLOOKUP(L137,LEGEND!$B$3:$C$11,2,FALSE)</f>
        <v>0</v>
      </c>
      <c r="B137" s="30" t="s">
        <v>15</v>
      </c>
      <c r="C137" s="6" t="str">
        <f>IF($T137="Y",HYPERLINK((CONCATENATE("http://www.etics.org/doc/document_download.php?document=",$P137)),$Q137),$Q137)</f>
        <v>119</v>
      </c>
      <c r="D137" s="20" t="str">
        <f>IF($B137&lt;&gt;"",HYPERLINK((CONCATENATE(".\",$B137,"_Sheets\",IF($L137="PROVISIONAL","PDSH_",""),$B137," ",$C137,".pdf")),"Sheet"),"")</f>
        <v>Sheet</v>
      </c>
      <c r="E137" s="8" t="s">
        <v>250</v>
      </c>
      <c r="F137" s="9" t="s">
        <v>257</v>
      </c>
      <c r="G137" s="8" t="s">
        <v>258</v>
      </c>
      <c r="H137" s="8" t="s">
        <v>223</v>
      </c>
      <c r="I137" s="8" t="s">
        <v>20</v>
      </c>
      <c r="J137" s="90" t="s">
        <v>20</v>
      </c>
      <c r="K137" s="157" t="s">
        <v>20</v>
      </c>
      <c r="L137" s="123" t="s">
        <v>143</v>
      </c>
      <c r="M137" s="26"/>
      <c r="N137" s="4"/>
      <c r="O137" s="8" t="s">
        <v>65</v>
      </c>
      <c r="P137" s="29">
        <v>8487</v>
      </c>
      <c r="Q137" s="29" t="s">
        <v>259</v>
      </c>
      <c r="R137" s="29">
        <f>VALUE(IF(LEN($Q137)&gt;3,LEFT($Q137,3),$Q137))</f>
        <v>119</v>
      </c>
      <c r="S137" s="29" t="str">
        <f>IF(LEN($Q137)&gt;3,RIGHT($Q137,LEN($Q137)-3),"")</f>
        <v/>
      </c>
      <c r="T137" s="29" t="s">
        <v>25</v>
      </c>
      <c r="U137" s="29"/>
    </row>
    <row r="138" spans="1:21" hidden="1" x14ac:dyDescent="0.2">
      <c r="A138" s="18">
        <f>VLOOKUP(L138,LEGEND!$B$3:$C$11,2,FALSE)</f>
        <v>0</v>
      </c>
      <c r="B138" s="30" t="s">
        <v>15</v>
      </c>
      <c r="C138" s="6" t="str">
        <f>IF($T138="Y",HYPERLINK((CONCATENATE("http://www.etics.org/doc/document_download.php?document=",$P138)),$Q138),$Q138)</f>
        <v>120</v>
      </c>
      <c r="D138" s="20" t="str">
        <f>IF($B138&lt;&gt;"",HYPERLINK((CONCATENATE(".\",$B138,"_Sheets\",IF($L138="PROVISIONAL","PDSH_",""),$B138," ",$C138,".pdf")),"Sheet"),"")</f>
        <v>Sheet</v>
      </c>
      <c r="E138" s="8" t="s">
        <v>250</v>
      </c>
      <c r="F138" s="9" t="s">
        <v>267</v>
      </c>
      <c r="G138" s="8" t="s">
        <v>268</v>
      </c>
      <c r="H138" s="8" t="s">
        <v>223</v>
      </c>
      <c r="I138" s="8" t="s">
        <v>20</v>
      </c>
      <c r="J138" s="90" t="s">
        <v>20</v>
      </c>
      <c r="K138" s="157" t="s">
        <v>20</v>
      </c>
      <c r="L138" s="123" t="s">
        <v>143</v>
      </c>
      <c r="M138" s="26"/>
      <c r="N138" s="4"/>
      <c r="O138" s="8" t="s">
        <v>65</v>
      </c>
      <c r="P138" s="29">
        <v>8488</v>
      </c>
      <c r="Q138" s="29" t="s">
        <v>269</v>
      </c>
      <c r="R138" s="29">
        <f>VALUE(IF(LEN($Q138)&gt;3,LEFT($Q138,3),$Q138))</f>
        <v>120</v>
      </c>
      <c r="S138" s="29" t="str">
        <f>IF(LEN($Q138)&gt;3,RIGHT($Q138,LEN($Q138)-3),"")</f>
        <v/>
      </c>
      <c r="T138" s="29" t="s">
        <v>25</v>
      </c>
      <c r="U138" s="29"/>
    </row>
    <row r="139" spans="1:21" hidden="1" x14ac:dyDescent="0.2">
      <c r="A139" s="18">
        <f>VLOOKUP(L139,LEGEND!$B$3:$C$11,2,FALSE)</f>
        <v>0</v>
      </c>
      <c r="B139" s="30" t="s">
        <v>15</v>
      </c>
      <c r="C139" s="6" t="str">
        <f>IF($T139="Y",HYPERLINK((CONCATENATE("http://www.etics.org/doc/document_download.php?document=",$P139)),$Q139),$Q139)</f>
        <v>121</v>
      </c>
      <c r="D139" s="26" t="str">
        <f>IF($B139&lt;&gt;"",HYPERLINK((CONCATENATE(".\",$B139,"_Sheets\",IF($L139="PROVISIONAL","PDSH_",""),$B139," ",$C139,".pdf")),"Sheet"),"")</f>
        <v>Sheet</v>
      </c>
      <c r="E139" s="5" t="s">
        <v>250</v>
      </c>
      <c r="F139" s="2" t="s">
        <v>308</v>
      </c>
      <c r="G139" s="8" t="s">
        <v>151</v>
      </c>
      <c r="H139" s="8" t="s">
        <v>223</v>
      </c>
      <c r="I139" s="4" t="s">
        <v>20</v>
      </c>
      <c r="J139" s="2" t="s">
        <v>20</v>
      </c>
      <c r="K139" s="160" t="s">
        <v>20</v>
      </c>
      <c r="L139" s="123" t="s">
        <v>143</v>
      </c>
      <c r="M139" s="26"/>
      <c r="N139" s="2"/>
      <c r="O139" s="5" t="s">
        <v>309</v>
      </c>
      <c r="P139" s="38">
        <v>8489</v>
      </c>
      <c r="Q139" s="120" t="s">
        <v>310</v>
      </c>
      <c r="R139" s="38">
        <f>VALUE(IF(LEN($Q139)&gt;3,LEFT($Q139,3),$Q139))</f>
        <v>121</v>
      </c>
      <c r="S139" s="38" t="str">
        <f>IF(LEN($Q139)&gt;3,RIGHT($Q139,LEN($Q139)-3),"")</f>
        <v/>
      </c>
      <c r="T139" s="38" t="s">
        <v>25</v>
      </c>
      <c r="U139" s="29"/>
    </row>
    <row r="140" spans="1:21" ht="25.5" hidden="1" x14ac:dyDescent="0.2">
      <c r="A140" s="18">
        <f>VLOOKUP(L140,LEGEND!$B$3:$C$11,2,FALSE)</f>
        <v>0</v>
      </c>
      <c r="B140" s="30" t="s">
        <v>15</v>
      </c>
      <c r="C140" s="6" t="str">
        <f>IF($T140="Y",HYPERLINK((CONCATENATE("http://www.etics.org/doc/document_download.php?document=",$P140)),$Q140),$Q140)</f>
        <v>122</v>
      </c>
      <c r="D140" s="26" t="str">
        <f>IF($B140&lt;&gt;"",HYPERLINK((CONCATENATE(".\",$B140,"_Sheets\",IF($L140="PROVISIONAL","PDSH_",""),$B140," ",$C140,".pdf")),"Sheet"),"")</f>
        <v>Sheet</v>
      </c>
      <c r="E140" s="5" t="s">
        <v>250</v>
      </c>
      <c r="F140" s="2" t="s">
        <v>311</v>
      </c>
      <c r="G140" s="8" t="s">
        <v>41</v>
      </c>
      <c r="H140" s="8" t="s">
        <v>223</v>
      </c>
      <c r="I140" s="4" t="s">
        <v>20</v>
      </c>
      <c r="J140" s="2" t="s">
        <v>20</v>
      </c>
      <c r="K140" s="160" t="s">
        <v>20</v>
      </c>
      <c r="L140" s="123" t="s">
        <v>143</v>
      </c>
      <c r="M140" s="26"/>
      <c r="N140" s="2"/>
      <c r="O140" s="5" t="s">
        <v>312</v>
      </c>
      <c r="P140" s="38">
        <v>8490</v>
      </c>
      <c r="Q140" s="120" t="s">
        <v>313</v>
      </c>
      <c r="R140" s="38">
        <f>VALUE(IF(LEN($Q140)&gt;3,LEFT($Q140,3),$Q140))</f>
        <v>122</v>
      </c>
      <c r="S140" s="38" t="str">
        <f>IF(LEN($Q140)&gt;3,RIGHT($Q140,LEN($Q140)-3),"")</f>
        <v/>
      </c>
      <c r="T140" s="38" t="s">
        <v>25</v>
      </c>
      <c r="U140" s="29"/>
    </row>
    <row r="141" spans="1:21" ht="25.5" hidden="1" x14ac:dyDescent="0.2">
      <c r="A141" s="133">
        <f>VLOOKUP(L141,LEGEND!$B$3:$C$11,2,FALSE)</f>
        <v>0</v>
      </c>
      <c r="B141" s="134" t="s">
        <v>15</v>
      </c>
      <c r="C141" s="135" t="str">
        <f>$Q141</f>
        <v>123</v>
      </c>
      <c r="D141" s="136" t="str">
        <f>IF($T141="Y",HYPERLINK((CONCATENATE("http://www.etics.org/doc/document_download.php?document=",$P141)),"DSH"),"")</f>
        <v>DSH</v>
      </c>
      <c r="E141" s="182" t="s">
        <v>250</v>
      </c>
      <c r="F141" s="184" t="s">
        <v>690</v>
      </c>
      <c r="G141" s="182" t="s">
        <v>691</v>
      </c>
      <c r="H141" s="139" t="s">
        <v>223</v>
      </c>
      <c r="I141" s="137" t="s">
        <v>20</v>
      </c>
      <c r="J141" s="210" t="s">
        <v>20</v>
      </c>
      <c r="K141" s="192" t="s">
        <v>704</v>
      </c>
      <c r="L141" s="123" t="s">
        <v>465</v>
      </c>
      <c r="M141" s="140" t="s">
        <v>73</v>
      </c>
      <c r="N141" s="141"/>
      <c r="O141" s="137"/>
      <c r="P141" s="142"/>
      <c r="Q141" s="142" t="s">
        <v>745</v>
      </c>
      <c r="R141" s="142"/>
      <c r="S141" s="142"/>
      <c r="T141" s="142" t="s">
        <v>25</v>
      </c>
      <c r="U141" s="29"/>
    </row>
    <row r="142" spans="1:21" ht="25.5" hidden="1" x14ac:dyDescent="0.2">
      <c r="A142" s="18">
        <f>VLOOKUP(L142,LEGEND!$B$3:$C$11,2,FALSE)</f>
        <v>0</v>
      </c>
      <c r="B142" s="30" t="s">
        <v>15</v>
      </c>
      <c r="C142" s="6" t="str">
        <f>$Q142</f>
        <v>124</v>
      </c>
      <c r="D142" s="20" t="str">
        <f>IF($T142="Y",HYPERLINK((CONCATENATE("http://www.etics.org/doc/document_download.php?document=",$P142)),"DSH"),"")</f>
        <v>DSH</v>
      </c>
      <c r="E142" s="85" t="s">
        <v>250</v>
      </c>
      <c r="F142" s="87" t="s">
        <v>690</v>
      </c>
      <c r="G142" s="85" t="s">
        <v>692</v>
      </c>
      <c r="H142" s="8" t="s">
        <v>223</v>
      </c>
      <c r="I142" s="2" t="s">
        <v>20</v>
      </c>
      <c r="J142" s="205" t="s">
        <v>20</v>
      </c>
      <c r="K142" s="158" t="s">
        <v>704</v>
      </c>
      <c r="L142" s="123" t="s">
        <v>465</v>
      </c>
      <c r="M142" s="26" t="s">
        <v>73</v>
      </c>
      <c r="N142" s="4"/>
      <c r="O142" s="2"/>
      <c r="P142" s="29"/>
      <c r="Q142" s="29" t="s">
        <v>746</v>
      </c>
      <c r="R142" s="29"/>
      <c r="S142" s="29"/>
      <c r="T142" s="29" t="s">
        <v>25</v>
      </c>
      <c r="U142" s="29"/>
    </row>
    <row r="143" spans="1:21" ht="25.5" hidden="1" x14ac:dyDescent="0.2">
      <c r="A143" s="121">
        <v>0</v>
      </c>
      <c r="B143" s="123" t="s">
        <v>15</v>
      </c>
      <c r="C143" s="164" t="s">
        <v>934</v>
      </c>
      <c r="D143" s="124" t="s">
        <v>770</v>
      </c>
      <c r="E143" s="127" t="s">
        <v>698</v>
      </c>
      <c r="F143" s="131" t="s">
        <v>935</v>
      </c>
      <c r="G143" s="127" t="s">
        <v>936</v>
      </c>
      <c r="H143" s="127" t="s">
        <v>223</v>
      </c>
      <c r="I143" s="127" t="s">
        <v>20</v>
      </c>
      <c r="J143" s="170" t="s">
        <v>20</v>
      </c>
      <c r="K143" s="173" t="s">
        <v>20</v>
      </c>
      <c r="L143" s="123" t="s">
        <v>466</v>
      </c>
      <c r="M143" s="128"/>
      <c r="N143" s="129"/>
      <c r="O143" s="178" t="s">
        <v>1194</v>
      </c>
      <c r="P143" s="130">
        <v>8491</v>
      </c>
      <c r="Q143" s="130" t="s">
        <v>934</v>
      </c>
      <c r="R143" s="130">
        <v>125</v>
      </c>
      <c r="S143" s="130" t="s">
        <v>1187</v>
      </c>
      <c r="T143" s="130" t="s">
        <v>25</v>
      </c>
      <c r="U143" s="38" t="s">
        <v>507</v>
      </c>
    </row>
    <row r="144" spans="1:21" ht="25.5" hidden="1" x14ac:dyDescent="0.2">
      <c r="A144" s="18">
        <v>0</v>
      </c>
      <c r="B144" s="6" t="s">
        <v>15</v>
      </c>
      <c r="C144" s="89" t="s">
        <v>937</v>
      </c>
      <c r="D144" s="20" t="s">
        <v>770</v>
      </c>
      <c r="E144" s="8" t="s">
        <v>698</v>
      </c>
      <c r="F144" s="9" t="s">
        <v>938</v>
      </c>
      <c r="G144" s="8" t="s">
        <v>939</v>
      </c>
      <c r="H144" s="8" t="s">
        <v>223</v>
      </c>
      <c r="I144" s="8" t="s">
        <v>20</v>
      </c>
      <c r="J144" s="90" t="s">
        <v>20</v>
      </c>
      <c r="K144" s="157" t="s">
        <v>20</v>
      </c>
      <c r="L144" s="123" t="s">
        <v>466</v>
      </c>
      <c r="M144" s="26"/>
      <c r="N144" s="4"/>
      <c r="O144" s="111" t="s">
        <v>1194</v>
      </c>
      <c r="P144" s="29">
        <v>8492</v>
      </c>
      <c r="Q144" s="29" t="s">
        <v>937</v>
      </c>
      <c r="R144" s="29">
        <v>126</v>
      </c>
      <c r="S144" s="29" t="s">
        <v>1187</v>
      </c>
      <c r="T144" s="29" t="s">
        <v>25</v>
      </c>
      <c r="U144" s="38" t="s">
        <v>507</v>
      </c>
    </row>
    <row r="145" spans="1:121" ht="25.5" hidden="1" x14ac:dyDescent="0.2">
      <c r="A145" s="133">
        <v>0</v>
      </c>
      <c r="B145" s="135" t="s">
        <v>15</v>
      </c>
      <c r="C145" s="135" t="s">
        <v>940</v>
      </c>
      <c r="D145" s="136" t="s">
        <v>770</v>
      </c>
      <c r="E145" s="139" t="s">
        <v>807</v>
      </c>
      <c r="F145" s="143" t="s">
        <v>941</v>
      </c>
      <c r="G145" s="139" t="s">
        <v>942</v>
      </c>
      <c r="H145" s="139" t="s">
        <v>223</v>
      </c>
      <c r="I145" s="139" t="s">
        <v>20</v>
      </c>
      <c r="J145" s="139" t="s">
        <v>20</v>
      </c>
      <c r="K145" s="171" t="s">
        <v>264</v>
      </c>
      <c r="L145" s="123" t="s">
        <v>143</v>
      </c>
      <c r="M145" s="141"/>
      <c r="N145" s="141"/>
      <c r="O145" s="174"/>
      <c r="P145" s="142">
        <v>11310</v>
      </c>
      <c r="Q145" s="142" t="s">
        <v>940</v>
      </c>
      <c r="R145" s="142" t="s">
        <v>940</v>
      </c>
      <c r="S145" s="142" t="s">
        <v>1187</v>
      </c>
      <c r="T145" s="142"/>
      <c r="U145" s="29"/>
    </row>
    <row r="146" spans="1:121" hidden="1" x14ac:dyDescent="0.2">
      <c r="A146" s="18">
        <v>0</v>
      </c>
      <c r="B146" s="6" t="s">
        <v>15</v>
      </c>
      <c r="C146" s="6" t="s">
        <v>943</v>
      </c>
      <c r="D146" s="20" t="s">
        <v>770</v>
      </c>
      <c r="E146" s="8" t="s">
        <v>807</v>
      </c>
      <c r="F146" s="9" t="s">
        <v>944</v>
      </c>
      <c r="G146" s="8" t="s">
        <v>945</v>
      </c>
      <c r="H146" s="8" t="s">
        <v>223</v>
      </c>
      <c r="I146" s="8" t="s">
        <v>20</v>
      </c>
      <c r="J146" s="8" t="s">
        <v>20</v>
      </c>
      <c r="K146" s="157" t="s">
        <v>264</v>
      </c>
      <c r="L146" s="123" t="s">
        <v>143</v>
      </c>
      <c r="M146" s="4"/>
      <c r="N146" s="4"/>
      <c r="O146" s="44"/>
      <c r="P146" s="29">
        <v>11320</v>
      </c>
      <c r="Q146" s="29" t="s">
        <v>943</v>
      </c>
      <c r="R146" s="29" t="s">
        <v>943</v>
      </c>
      <c r="S146" s="29" t="s">
        <v>1187</v>
      </c>
      <c r="T146" s="29"/>
      <c r="U146" s="29"/>
    </row>
    <row r="147" spans="1:121" ht="25.5" hidden="1" x14ac:dyDescent="0.2">
      <c r="A147" s="18">
        <f>VLOOKUP(L147,LEGEND!$B$3:$C$11,2,FALSE)</f>
        <v>0</v>
      </c>
      <c r="B147" s="30" t="s">
        <v>15</v>
      </c>
      <c r="C147" s="6" t="str">
        <f>$Q147</f>
        <v>129</v>
      </c>
      <c r="D147" s="20" t="str">
        <f>IF($T147="Y",HYPERLINK((CONCATENATE("http://www.etics.org/doc/document_download.php?document=",$P147)),"DSH"),"")</f>
        <v>DSH</v>
      </c>
      <c r="E147" s="85" t="s">
        <v>686</v>
      </c>
      <c r="F147" s="85" t="s">
        <v>17</v>
      </c>
      <c r="G147" s="85" t="s">
        <v>687</v>
      </c>
      <c r="H147" s="8" t="s">
        <v>223</v>
      </c>
      <c r="I147" s="3" t="s">
        <v>20</v>
      </c>
      <c r="J147" s="209" t="s">
        <v>20</v>
      </c>
      <c r="K147" s="158" t="s">
        <v>703</v>
      </c>
      <c r="L147" s="123" t="s">
        <v>465</v>
      </c>
      <c r="M147" s="26" t="s">
        <v>73</v>
      </c>
      <c r="N147" s="4"/>
      <c r="O147" s="3"/>
      <c r="P147" s="29"/>
      <c r="Q147" s="29" t="s">
        <v>743</v>
      </c>
      <c r="R147" s="118"/>
      <c r="S147" s="118"/>
      <c r="T147" s="29" t="s">
        <v>25</v>
      </c>
      <c r="U147" s="118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</row>
    <row r="148" spans="1:121" ht="25.5" hidden="1" x14ac:dyDescent="0.2">
      <c r="A148" s="18">
        <f>VLOOKUP(L148,LEGEND!$B$3:$C$11,2,FALSE)</f>
        <v>0</v>
      </c>
      <c r="B148" s="30" t="s">
        <v>15</v>
      </c>
      <c r="C148" s="6" t="str">
        <f>$Q148</f>
        <v>130</v>
      </c>
      <c r="D148" s="20" t="str">
        <f>IF($T148="Y",HYPERLINK((CONCATENATE("http://www.etics.org/doc/document_download.php?document=",$P148)),"DSH"),"")</f>
        <v>DSH</v>
      </c>
      <c r="E148" s="85" t="s">
        <v>688</v>
      </c>
      <c r="F148" s="85" t="s">
        <v>17</v>
      </c>
      <c r="G148" s="86" t="s">
        <v>689</v>
      </c>
      <c r="H148" s="8" t="s">
        <v>223</v>
      </c>
      <c r="I148" s="3" t="s">
        <v>20</v>
      </c>
      <c r="J148" s="209" t="s">
        <v>20</v>
      </c>
      <c r="K148" s="158" t="s">
        <v>703</v>
      </c>
      <c r="L148" s="123" t="s">
        <v>465</v>
      </c>
      <c r="M148" s="26" t="s">
        <v>73</v>
      </c>
      <c r="N148" s="4"/>
      <c r="O148" s="2"/>
      <c r="P148" s="29"/>
      <c r="Q148" s="29" t="s">
        <v>744</v>
      </c>
      <c r="R148" s="29"/>
      <c r="S148" s="29"/>
      <c r="T148" s="29" t="s">
        <v>25</v>
      </c>
      <c r="U148" s="29"/>
    </row>
    <row r="149" spans="1:121" ht="38.25" hidden="1" x14ac:dyDescent="0.2">
      <c r="A149" s="18">
        <f>VLOOKUP(L149,LEGEND!$B$3:$C$11,2,FALSE)</f>
        <v>0</v>
      </c>
      <c r="B149" s="30" t="s">
        <v>15</v>
      </c>
      <c r="C149" s="6" t="str">
        <f>IF($T149="Y",HYPERLINK((CONCATENATE("http://www.etics.org/doc/document_download.php?document=",$P149)),$Q149),$Q149)</f>
        <v>131</v>
      </c>
      <c r="D149" s="26" t="str">
        <f>IF($B149&lt;&gt;"",HYPERLINK((CONCATENATE(".\",$B149,"_Sheets\",IF($L149="PROVISIONAL","PDSH_",""),$B149," ",$C149,".pdf")),"Sheet"),"")</f>
        <v>Sheet</v>
      </c>
      <c r="E149" s="5" t="s">
        <v>26</v>
      </c>
      <c r="F149" s="2" t="s">
        <v>314</v>
      </c>
      <c r="G149" s="8" t="s">
        <v>315</v>
      </c>
      <c r="H149" s="8" t="s">
        <v>29</v>
      </c>
      <c r="I149" s="4" t="s">
        <v>20</v>
      </c>
      <c r="J149" s="2" t="s">
        <v>20</v>
      </c>
      <c r="K149" s="160" t="s">
        <v>20</v>
      </c>
      <c r="L149" s="123" t="s">
        <v>143</v>
      </c>
      <c r="M149" s="26"/>
      <c r="N149" s="2"/>
      <c r="O149" s="5" t="s">
        <v>316</v>
      </c>
      <c r="P149" s="38">
        <v>8493</v>
      </c>
      <c r="Q149" s="120" t="s">
        <v>317</v>
      </c>
      <c r="R149" s="38">
        <f>VALUE(IF(LEN($Q149)&gt;3,LEFT($Q149,3),$Q149))</f>
        <v>131</v>
      </c>
      <c r="S149" s="38" t="str">
        <f>IF(LEN($Q149)&gt;3,RIGHT($Q149,LEN($Q149)-3),"")</f>
        <v/>
      </c>
      <c r="T149" s="38" t="s">
        <v>25</v>
      </c>
      <c r="U149" s="29"/>
    </row>
    <row r="150" spans="1:121" ht="38.25" hidden="1" x14ac:dyDescent="0.2">
      <c r="A150" s="18">
        <f>VLOOKUP(L150,LEGEND!$B$3:$C$11,2,FALSE)</f>
        <v>0</v>
      </c>
      <c r="B150" s="30" t="s">
        <v>15</v>
      </c>
      <c r="C150" s="6" t="str">
        <f>IF($T150="Y",HYPERLINK((CONCATENATE("http://www.etics.org/doc/document_download.php?document=",$P150)),$Q150),$Q150)</f>
        <v>132</v>
      </c>
      <c r="D150" s="26" t="str">
        <f>IF($B150&lt;&gt;"",HYPERLINK((CONCATENATE(".\",$B150,"_Sheets\",IF($L150="PROVISIONAL","PDSH_",""),$B150," ",$C150,".pdf")),"Sheet"),"")</f>
        <v>Sheet</v>
      </c>
      <c r="E150" s="5" t="s">
        <v>74</v>
      </c>
      <c r="F150" s="2" t="s">
        <v>318</v>
      </c>
      <c r="G150" s="8" t="s">
        <v>319</v>
      </c>
      <c r="H150" s="8" t="s">
        <v>29</v>
      </c>
      <c r="I150" s="4" t="s">
        <v>20</v>
      </c>
      <c r="J150" s="2" t="s">
        <v>20</v>
      </c>
      <c r="K150" s="160" t="s">
        <v>20</v>
      </c>
      <c r="L150" s="123" t="s">
        <v>143</v>
      </c>
      <c r="M150" s="26"/>
      <c r="N150" s="2"/>
      <c r="O150" s="5" t="s">
        <v>320</v>
      </c>
      <c r="P150" s="38">
        <v>8494</v>
      </c>
      <c r="Q150" s="120" t="s">
        <v>321</v>
      </c>
      <c r="R150" s="38">
        <f>VALUE(IF(LEN($Q150)&gt;3,LEFT($Q150,3),$Q150))</f>
        <v>132</v>
      </c>
      <c r="S150" s="38" t="str">
        <f>IF(LEN($Q150)&gt;3,RIGHT($Q150,LEN($Q150)-3),"")</f>
        <v/>
      </c>
      <c r="T150" s="38" t="s">
        <v>25</v>
      </c>
      <c r="U150" s="29"/>
    </row>
    <row r="151" spans="1:121" ht="38.25" hidden="1" x14ac:dyDescent="0.2">
      <c r="A151" s="121">
        <f>VLOOKUP(L151,LEGEND!$B$3:$C$11,2,FALSE)</f>
        <v>0</v>
      </c>
      <c r="B151" s="122" t="s">
        <v>15</v>
      </c>
      <c r="C151" s="123" t="str">
        <f>IF($T151="Y",HYPERLINK((CONCATENATE("http://www.etics.org/doc/document_download.php?document=",$P151)),$Q151),$Q151)</f>
        <v>133</v>
      </c>
      <c r="D151" s="128" t="str">
        <f>IF($B151&lt;&gt;"",HYPERLINK((CONCATENATE(".\",$B151,"_Sheets\",IF($L151="PROVISIONAL","PDSH_",""),$B151," ",$C151,".pdf")),"Sheet"),"")</f>
        <v>Sheet</v>
      </c>
      <c r="E151" s="126" t="s">
        <v>74</v>
      </c>
      <c r="F151" s="125" t="s">
        <v>314</v>
      </c>
      <c r="G151" s="127" t="s">
        <v>315</v>
      </c>
      <c r="H151" s="127" t="s">
        <v>29</v>
      </c>
      <c r="I151" s="129" t="s">
        <v>20</v>
      </c>
      <c r="J151" s="125" t="s">
        <v>20</v>
      </c>
      <c r="K151" s="191" t="s">
        <v>20</v>
      </c>
      <c r="L151" s="123" t="s">
        <v>143</v>
      </c>
      <c r="M151" s="128"/>
      <c r="N151" s="125"/>
      <c r="O151" s="126" t="s">
        <v>322</v>
      </c>
      <c r="P151" s="199">
        <v>8495</v>
      </c>
      <c r="Q151" s="200" t="s">
        <v>323</v>
      </c>
      <c r="R151" s="199">
        <f>VALUE(IF(LEN($Q151)&gt;3,LEFT($Q151,3),$Q151))</f>
        <v>133</v>
      </c>
      <c r="S151" s="199" t="str">
        <f>IF(LEN($Q151)&gt;3,RIGHT($Q151,LEN($Q151)-3),"")</f>
        <v/>
      </c>
      <c r="T151" s="199" t="s">
        <v>25</v>
      </c>
      <c r="U151" s="29"/>
    </row>
    <row r="152" spans="1:121" ht="38.25" hidden="1" x14ac:dyDescent="0.2">
      <c r="A152" s="18">
        <f>VLOOKUP(L152,LEGEND!$B$3:$C$11,2,FALSE)</f>
        <v>0</v>
      </c>
      <c r="B152" s="30" t="s">
        <v>15</v>
      </c>
      <c r="C152" s="6" t="str">
        <f>IF($T152="Y",HYPERLINK((CONCATENATE("http://www.etics.org/doc/document_download.php?document=",$P152)),$Q152),$Q152)</f>
        <v>134</v>
      </c>
      <c r="D152" s="26" t="str">
        <f>IF($B152&lt;&gt;"",HYPERLINK((CONCATENATE(".\",$B152,"_Sheets\",IF($L152="PROVISIONAL","PDSH_",""),$B152," ",$C152,".pdf")),"Sheet"),"")</f>
        <v>Sheet</v>
      </c>
      <c r="E152" s="5" t="s">
        <v>74</v>
      </c>
      <c r="F152" s="2" t="s">
        <v>236</v>
      </c>
      <c r="G152" s="8" t="s">
        <v>237</v>
      </c>
      <c r="H152" s="8" t="s">
        <v>29</v>
      </c>
      <c r="I152" s="4" t="s">
        <v>20</v>
      </c>
      <c r="J152" s="2" t="s">
        <v>20</v>
      </c>
      <c r="K152" s="160" t="s">
        <v>20</v>
      </c>
      <c r="L152" s="123" t="s">
        <v>143</v>
      </c>
      <c r="M152" s="26"/>
      <c r="N152" s="2"/>
      <c r="O152" s="5" t="s">
        <v>324</v>
      </c>
      <c r="P152" s="38">
        <v>8496</v>
      </c>
      <c r="Q152" s="120" t="s">
        <v>325</v>
      </c>
      <c r="R152" s="38">
        <f>VALUE(IF(LEN($Q152)&gt;3,LEFT($Q152,3),$Q152))</f>
        <v>134</v>
      </c>
      <c r="S152" s="38" t="str">
        <f>IF(LEN($Q152)&gt;3,RIGHT($Q152,LEN($Q152)-3),"")</f>
        <v/>
      </c>
      <c r="T152" s="38" t="s">
        <v>25</v>
      </c>
      <c r="U152" s="29"/>
    </row>
    <row r="153" spans="1:121" ht="38.25" hidden="1" x14ac:dyDescent="0.2">
      <c r="A153" s="18">
        <v>0</v>
      </c>
      <c r="B153" s="6" t="s">
        <v>15</v>
      </c>
      <c r="C153" s="6" t="s">
        <v>946</v>
      </c>
      <c r="D153" s="20" t="s">
        <v>770</v>
      </c>
      <c r="E153" s="8" t="s">
        <v>878</v>
      </c>
      <c r="F153" s="9"/>
      <c r="G153" s="8" t="s">
        <v>947</v>
      </c>
      <c r="H153" s="8" t="s">
        <v>223</v>
      </c>
      <c r="I153" s="8" t="s">
        <v>20</v>
      </c>
      <c r="J153" s="8" t="s">
        <v>20</v>
      </c>
      <c r="K153" s="157" t="s">
        <v>264</v>
      </c>
      <c r="L153" s="123" t="s">
        <v>143</v>
      </c>
      <c r="M153" s="4"/>
      <c r="N153" s="4"/>
      <c r="O153" s="44"/>
      <c r="P153" s="29">
        <v>11390</v>
      </c>
      <c r="Q153" s="29" t="s">
        <v>946</v>
      </c>
      <c r="R153" s="29" t="s">
        <v>946</v>
      </c>
      <c r="S153" s="29" t="s">
        <v>1187</v>
      </c>
      <c r="T153" s="29"/>
      <c r="U153" s="29"/>
    </row>
    <row r="154" spans="1:121" ht="38.25" hidden="1" x14ac:dyDescent="0.2">
      <c r="A154" s="18">
        <f>VLOOKUP(L154,LEGEND!$B$3:$C$11,2,FALSE)</f>
        <v>0</v>
      </c>
      <c r="B154" s="30" t="s">
        <v>15</v>
      </c>
      <c r="C154" s="6" t="str">
        <f>IF($T154="Y",HYPERLINK((CONCATENATE("http://www.etics.org/doc/document_download.php?document=",$P154)),$Q154),$Q154)</f>
        <v>137</v>
      </c>
      <c r="D154" s="20" t="str">
        <f>IF($B154&lt;&gt;"",HYPERLINK((CONCATENATE(".\",$B154,"_Sheets\",IF($L154="PROVISIONAL","PDSH_",""),$B154," ",$C154,".pdf")),"Sheet"),"")</f>
        <v>Sheet</v>
      </c>
      <c r="E154" s="8" t="s">
        <v>74</v>
      </c>
      <c r="F154" s="9" t="s">
        <v>368</v>
      </c>
      <c r="G154" s="8" t="s">
        <v>369</v>
      </c>
      <c r="H154" s="8" t="s">
        <v>29</v>
      </c>
      <c r="I154" s="8" t="s">
        <v>20</v>
      </c>
      <c r="J154" s="90" t="s">
        <v>20</v>
      </c>
      <c r="K154" s="157" t="s">
        <v>20</v>
      </c>
      <c r="L154" s="123" t="s">
        <v>143</v>
      </c>
      <c r="M154" s="26"/>
      <c r="N154" s="4"/>
      <c r="O154" s="8" t="s">
        <v>370</v>
      </c>
      <c r="P154" s="29">
        <v>8497</v>
      </c>
      <c r="Q154" s="29" t="s">
        <v>371</v>
      </c>
      <c r="R154" s="29">
        <f>VALUE(IF(LEN($Q154)&gt;3,LEFT($Q154,3),$Q154))</f>
        <v>137</v>
      </c>
      <c r="S154" s="29" t="str">
        <f>IF(LEN($Q154)&gt;3,RIGHT($Q154,LEN($Q154)-3),"")</f>
        <v/>
      </c>
      <c r="T154" s="29" t="s">
        <v>25</v>
      </c>
      <c r="U154" s="29"/>
    </row>
    <row r="155" spans="1:121" ht="38.25" x14ac:dyDescent="0.2">
      <c r="A155" s="144">
        <f>VLOOKUP(L155,LEGEND!$B$3:$C$11,2,FALSE)</f>
        <v>2</v>
      </c>
      <c r="B155" s="145" t="s">
        <v>15</v>
      </c>
      <c r="C155" s="146" t="str">
        <f>$Q155</f>
        <v>211</v>
      </c>
      <c r="D155" s="147" t="str">
        <f>IF($T155="Y",HYPERLINK((CONCATENATE("http://www.etics.org/doc/document_download.php?document=",$P155)),"DSH"),"")</f>
        <v>DSH</v>
      </c>
      <c r="E155" s="150" t="s">
        <v>104</v>
      </c>
      <c r="F155" s="212" t="s">
        <v>105</v>
      </c>
      <c r="G155" s="150" t="s">
        <v>106</v>
      </c>
      <c r="H155" s="148" t="s">
        <v>29</v>
      </c>
      <c r="I155" s="150" t="s">
        <v>82</v>
      </c>
      <c r="J155" s="217">
        <v>39356</v>
      </c>
      <c r="K155" s="150" t="s">
        <v>20</v>
      </c>
      <c r="L155" s="123" t="s">
        <v>22</v>
      </c>
      <c r="M155" s="26" t="s">
        <v>1236</v>
      </c>
      <c r="N155" s="152"/>
      <c r="O155" s="150" t="s">
        <v>65</v>
      </c>
      <c r="P155" s="146">
        <v>8509</v>
      </c>
      <c r="Q155" s="146" t="s">
        <v>107</v>
      </c>
      <c r="R155" s="146"/>
      <c r="S155" s="146"/>
      <c r="T155" s="146" t="s">
        <v>25</v>
      </c>
      <c r="U155" s="21"/>
    </row>
    <row r="156" spans="1:121" ht="38.25" hidden="1" x14ac:dyDescent="0.2">
      <c r="A156" s="18">
        <v>0</v>
      </c>
      <c r="B156" s="6" t="s">
        <v>15</v>
      </c>
      <c r="C156" s="89" t="s">
        <v>404</v>
      </c>
      <c r="D156" s="20" t="s">
        <v>770</v>
      </c>
      <c r="E156" s="8" t="s">
        <v>400</v>
      </c>
      <c r="F156" s="9" t="s">
        <v>401</v>
      </c>
      <c r="G156" s="8" t="s">
        <v>402</v>
      </c>
      <c r="H156" s="8" t="s">
        <v>29</v>
      </c>
      <c r="I156" s="8" t="s">
        <v>20</v>
      </c>
      <c r="J156" s="90" t="s">
        <v>20</v>
      </c>
      <c r="K156" s="157" t="s">
        <v>20</v>
      </c>
      <c r="L156" s="123" t="s">
        <v>72</v>
      </c>
      <c r="M156" s="26"/>
      <c r="N156" s="4" t="s">
        <v>403</v>
      </c>
      <c r="O156" s="56" t="s">
        <v>1196</v>
      </c>
      <c r="P156" s="29">
        <v>8499</v>
      </c>
      <c r="Q156" s="29" t="s">
        <v>404</v>
      </c>
      <c r="R156" s="29">
        <v>139</v>
      </c>
      <c r="S156" s="29" t="s">
        <v>1187</v>
      </c>
      <c r="T156" s="29" t="s">
        <v>25</v>
      </c>
      <c r="U156" s="29" t="s">
        <v>1195</v>
      </c>
    </row>
    <row r="157" spans="1:121" ht="38.25" hidden="1" x14ac:dyDescent="0.2">
      <c r="A157" s="133">
        <f>VLOOKUP(L157,LEGEND!$B$3:$C$11,2,FALSE)</f>
        <v>0</v>
      </c>
      <c r="B157" s="134" t="s">
        <v>15</v>
      </c>
      <c r="C157" s="135" t="str">
        <f>IF($T157="Y",HYPERLINK((CONCATENATE("http://www.etics.org/doc/document_download.php?document=",$P157)),$Q157),$Q157)</f>
        <v>140</v>
      </c>
      <c r="D157" s="136" t="str">
        <f>IF($B157&lt;&gt;"",HYPERLINK((CONCATENATE(".\",$B157,"_Sheets\",IF($L157="PROVISIONAL","PDSH_",""),$B157," ",$C157,".pdf")),"Sheet"),"")</f>
        <v>Sheet</v>
      </c>
      <c r="E157" s="139" t="s">
        <v>435</v>
      </c>
      <c r="F157" s="143" t="s">
        <v>436</v>
      </c>
      <c r="G157" s="139" t="s">
        <v>437</v>
      </c>
      <c r="H157" s="139" t="s">
        <v>29</v>
      </c>
      <c r="I157" s="139" t="s">
        <v>20</v>
      </c>
      <c r="J157" s="187" t="s">
        <v>20</v>
      </c>
      <c r="K157" s="171" t="s">
        <v>20</v>
      </c>
      <c r="L157" s="123" t="s">
        <v>143</v>
      </c>
      <c r="M157" s="140"/>
      <c r="N157" s="141"/>
      <c r="O157" s="139" t="s">
        <v>438</v>
      </c>
      <c r="P157" s="142">
        <v>8500</v>
      </c>
      <c r="Q157" s="142" t="s">
        <v>439</v>
      </c>
      <c r="R157" s="142">
        <f>VALUE(IF(LEN($Q157)&gt;3,LEFT($Q157,3),$Q157))</f>
        <v>140</v>
      </c>
      <c r="S157" s="142" t="str">
        <f>IF(LEN($Q157)&gt;3,RIGHT($Q157,LEN($Q157)-3),"")</f>
        <v/>
      </c>
      <c r="T157" s="142" t="s">
        <v>25</v>
      </c>
      <c r="U157" s="29"/>
    </row>
    <row r="158" spans="1:121" x14ac:dyDescent="0.2">
      <c r="A158" s="121">
        <f>VLOOKUP(L158,LEGEND!$B$3:$C$11,2,FALSE)</f>
        <v>2</v>
      </c>
      <c r="B158" s="122" t="s">
        <v>15</v>
      </c>
      <c r="C158" s="123">
        <f>$Q158</f>
        <v>273</v>
      </c>
      <c r="D158" s="124" t="str">
        <f>IF($T158="Y",HYPERLINK((CONCATENATE("http://www.etics.org/doc/document_download.php?document=",$P158)),"DSH"),"")</f>
        <v>DSH</v>
      </c>
      <c r="E158" s="125" t="s">
        <v>108</v>
      </c>
      <c r="F158" s="126" t="s">
        <v>109</v>
      </c>
      <c r="G158" s="125" t="s">
        <v>110</v>
      </c>
      <c r="H158" s="127" t="s">
        <v>29</v>
      </c>
      <c r="I158" s="125" t="s">
        <v>71</v>
      </c>
      <c r="J158" s="213">
        <v>42036</v>
      </c>
      <c r="K158" s="125" t="s">
        <v>20</v>
      </c>
      <c r="L158" s="123" t="s">
        <v>22</v>
      </c>
      <c r="M158" s="128"/>
      <c r="N158" s="129" t="s">
        <v>596</v>
      </c>
      <c r="O158" s="125" t="s">
        <v>111</v>
      </c>
      <c r="P158" s="123">
        <v>12893</v>
      </c>
      <c r="Q158" s="123">
        <v>273</v>
      </c>
      <c r="R158" s="123"/>
      <c r="S158" s="123"/>
      <c r="T158" s="130" t="s">
        <v>25</v>
      </c>
      <c r="U158" s="21"/>
    </row>
    <row r="159" spans="1:121" ht="25.5" hidden="1" x14ac:dyDescent="0.2">
      <c r="A159" s="18">
        <v>0</v>
      </c>
      <c r="B159" s="62" t="s">
        <v>15</v>
      </c>
      <c r="C159" s="62" t="s">
        <v>948</v>
      </c>
      <c r="D159" s="20" t="s">
        <v>770</v>
      </c>
      <c r="E159" s="64" t="s">
        <v>220</v>
      </c>
      <c r="F159" s="65" t="s">
        <v>17</v>
      </c>
      <c r="G159" s="64" t="s">
        <v>229</v>
      </c>
      <c r="H159" s="94" t="s">
        <v>223</v>
      </c>
      <c r="I159" s="64" t="s">
        <v>949</v>
      </c>
      <c r="J159" s="95">
        <v>39356</v>
      </c>
      <c r="K159" s="162" t="s">
        <v>231</v>
      </c>
      <c r="L159" s="123" t="s">
        <v>143</v>
      </c>
      <c r="M159" s="96"/>
      <c r="N159" s="4"/>
      <c r="O159" s="44"/>
      <c r="P159" s="29">
        <v>11450</v>
      </c>
      <c r="Q159" s="29" t="s">
        <v>948</v>
      </c>
      <c r="R159" s="29" t="s">
        <v>948</v>
      </c>
      <c r="S159" s="29" t="s">
        <v>1187</v>
      </c>
      <c r="T159" s="29"/>
      <c r="U159" s="29"/>
    </row>
    <row r="160" spans="1:121" ht="25.5" x14ac:dyDescent="0.2">
      <c r="A160" s="18">
        <f>VLOOKUP(L160,LEGEND!$B$3:$C$11,2,FALSE)</f>
        <v>2</v>
      </c>
      <c r="B160" s="30" t="s">
        <v>559</v>
      </c>
      <c r="C160" s="6" t="s">
        <v>581</v>
      </c>
      <c r="D160" s="20" t="str">
        <f>IF($T160="Y",HYPERLINK((CONCATENATE("http://www.etics.org/doc/document_download.php?document=",$P160)),"DSH"),"")</f>
        <v/>
      </c>
      <c r="E160" s="2" t="s">
        <v>113</v>
      </c>
      <c r="F160" s="5" t="s">
        <v>114</v>
      </c>
      <c r="G160" s="4" t="s">
        <v>115</v>
      </c>
      <c r="H160" s="8" t="s">
        <v>29</v>
      </c>
      <c r="I160" s="3" t="s">
        <v>116</v>
      </c>
      <c r="J160" s="74" t="s">
        <v>20</v>
      </c>
      <c r="K160" s="26" t="s">
        <v>20</v>
      </c>
      <c r="L160" s="123" t="s">
        <v>557</v>
      </c>
      <c r="M160" s="26"/>
      <c r="N160" s="4"/>
      <c r="O160" s="2" t="s">
        <v>117</v>
      </c>
      <c r="P160" s="6"/>
      <c r="Q160" s="6"/>
      <c r="R160" s="6">
        <v>583</v>
      </c>
      <c r="S160" s="6"/>
      <c r="T160" s="6"/>
      <c r="U160" s="21"/>
    </row>
    <row r="161" spans="1:121" ht="25.5" hidden="1" x14ac:dyDescent="0.2">
      <c r="A161" s="18">
        <v>0</v>
      </c>
      <c r="B161" s="6" t="s">
        <v>15</v>
      </c>
      <c r="C161" s="89" t="s">
        <v>950</v>
      </c>
      <c r="D161" s="20" t="s">
        <v>770</v>
      </c>
      <c r="E161" s="92" t="s">
        <v>951</v>
      </c>
      <c r="F161" s="93" t="s">
        <v>17</v>
      </c>
      <c r="G161" s="92" t="s">
        <v>952</v>
      </c>
      <c r="H161" s="92" t="s">
        <v>429</v>
      </c>
      <c r="I161" s="2" t="s">
        <v>347</v>
      </c>
      <c r="J161" s="97">
        <v>39356</v>
      </c>
      <c r="K161" s="159" t="s">
        <v>20</v>
      </c>
      <c r="L161" s="123" t="s">
        <v>143</v>
      </c>
      <c r="M161" s="26" t="s">
        <v>73</v>
      </c>
      <c r="N161" s="4"/>
      <c r="O161" s="88" t="s">
        <v>1197</v>
      </c>
      <c r="P161" s="29">
        <v>8504</v>
      </c>
      <c r="Q161" s="29" t="s">
        <v>950</v>
      </c>
      <c r="R161" s="29">
        <v>204</v>
      </c>
      <c r="S161" s="29" t="s">
        <v>1187</v>
      </c>
      <c r="T161" s="29" t="s">
        <v>25</v>
      </c>
      <c r="U161" s="29" t="s">
        <v>545</v>
      </c>
    </row>
    <row r="162" spans="1:121" s="1" customFormat="1" ht="25.5" hidden="1" x14ac:dyDescent="0.2">
      <c r="A162" s="18">
        <v>0</v>
      </c>
      <c r="B162" s="6" t="s">
        <v>15</v>
      </c>
      <c r="C162" s="6" t="s">
        <v>953</v>
      </c>
      <c r="D162" s="20" t="s">
        <v>770</v>
      </c>
      <c r="E162" s="2" t="s">
        <v>954</v>
      </c>
      <c r="F162" s="66" t="s">
        <v>350</v>
      </c>
      <c r="G162" s="2" t="s">
        <v>955</v>
      </c>
      <c r="H162" s="2" t="s">
        <v>223</v>
      </c>
      <c r="I162" s="2" t="s">
        <v>347</v>
      </c>
      <c r="J162" s="98">
        <v>39356</v>
      </c>
      <c r="K162" s="160" t="s">
        <v>264</v>
      </c>
      <c r="L162" s="123" t="s">
        <v>143</v>
      </c>
      <c r="M162" s="4"/>
      <c r="N162" s="4"/>
      <c r="O162" s="44"/>
      <c r="P162" s="29">
        <v>11480</v>
      </c>
      <c r="Q162" s="29" t="s">
        <v>953</v>
      </c>
      <c r="R162" s="29" t="s">
        <v>953</v>
      </c>
      <c r="S162" s="29" t="s">
        <v>1187</v>
      </c>
      <c r="T162" s="29"/>
      <c r="U162" s="29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</row>
    <row r="163" spans="1:121" s="1" customFormat="1" ht="25.5" hidden="1" x14ac:dyDescent="0.2">
      <c r="A163" s="133">
        <v>0</v>
      </c>
      <c r="B163" s="135" t="s">
        <v>15</v>
      </c>
      <c r="C163" s="135" t="s">
        <v>956</v>
      </c>
      <c r="D163" s="136" t="s">
        <v>770</v>
      </c>
      <c r="E163" s="137" t="s">
        <v>957</v>
      </c>
      <c r="F163" s="186">
        <v>10103</v>
      </c>
      <c r="G163" s="137" t="s">
        <v>357</v>
      </c>
      <c r="H163" s="137" t="s">
        <v>223</v>
      </c>
      <c r="I163" s="137" t="s">
        <v>347</v>
      </c>
      <c r="J163" s="189">
        <v>39356</v>
      </c>
      <c r="K163" s="193" t="s">
        <v>264</v>
      </c>
      <c r="L163" s="123" t="s">
        <v>143</v>
      </c>
      <c r="M163" s="141"/>
      <c r="N163" s="141"/>
      <c r="O163" s="174"/>
      <c r="P163" s="142">
        <v>11490</v>
      </c>
      <c r="Q163" s="142" t="s">
        <v>956</v>
      </c>
      <c r="R163" s="142" t="s">
        <v>956</v>
      </c>
      <c r="S163" s="142" t="s">
        <v>1187</v>
      </c>
      <c r="T163" s="142"/>
      <c r="U163" s="29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</row>
    <row r="164" spans="1:121" hidden="1" x14ac:dyDescent="0.2">
      <c r="A164" s="18">
        <v>0</v>
      </c>
      <c r="B164" s="6" t="s">
        <v>15</v>
      </c>
      <c r="C164" s="89" t="s">
        <v>722</v>
      </c>
      <c r="D164" s="20" t="s">
        <v>770</v>
      </c>
      <c r="E164" s="92" t="s">
        <v>639</v>
      </c>
      <c r="F164" s="99" t="s">
        <v>641</v>
      </c>
      <c r="G164" s="92" t="s">
        <v>642</v>
      </c>
      <c r="H164" s="92" t="s">
        <v>429</v>
      </c>
      <c r="I164" s="2" t="s">
        <v>82</v>
      </c>
      <c r="J164" s="97">
        <v>39356</v>
      </c>
      <c r="K164" s="159" t="s">
        <v>20</v>
      </c>
      <c r="L164" s="123" t="s">
        <v>465</v>
      </c>
      <c r="M164" s="26" t="s">
        <v>73</v>
      </c>
      <c r="N164" s="4"/>
      <c r="O164" s="88" t="s">
        <v>706</v>
      </c>
      <c r="P164" s="29">
        <v>8505</v>
      </c>
      <c r="Q164" s="29" t="s">
        <v>722</v>
      </c>
      <c r="R164" s="29">
        <v>207</v>
      </c>
      <c r="S164" s="29" t="s">
        <v>1187</v>
      </c>
      <c r="T164" s="29" t="s">
        <v>25</v>
      </c>
      <c r="U164" s="29" t="s">
        <v>545</v>
      </c>
    </row>
    <row r="165" spans="1:121" hidden="1" x14ac:dyDescent="0.2">
      <c r="A165" s="18">
        <v>0</v>
      </c>
      <c r="B165" s="6" t="s">
        <v>15</v>
      </c>
      <c r="C165" s="89" t="s">
        <v>732</v>
      </c>
      <c r="D165" s="20" t="s">
        <v>770</v>
      </c>
      <c r="E165" s="92" t="s">
        <v>658</v>
      </c>
      <c r="F165" s="99" t="s">
        <v>641</v>
      </c>
      <c r="G165" s="92" t="s">
        <v>642</v>
      </c>
      <c r="H165" s="92" t="s">
        <v>429</v>
      </c>
      <c r="I165" s="2" t="s">
        <v>82</v>
      </c>
      <c r="J165" s="97">
        <v>39356</v>
      </c>
      <c r="K165" s="159" t="s">
        <v>20</v>
      </c>
      <c r="L165" s="123" t="s">
        <v>465</v>
      </c>
      <c r="M165" s="26" t="s">
        <v>73</v>
      </c>
      <c r="N165" s="4"/>
      <c r="O165" s="88" t="s">
        <v>706</v>
      </c>
      <c r="P165" s="29">
        <v>8506</v>
      </c>
      <c r="Q165" s="29" t="s">
        <v>732</v>
      </c>
      <c r="R165" s="29">
        <v>208</v>
      </c>
      <c r="S165" s="29" t="s">
        <v>1187</v>
      </c>
      <c r="T165" s="29" t="s">
        <v>25</v>
      </c>
      <c r="U165" s="29" t="s">
        <v>545</v>
      </c>
    </row>
    <row r="166" spans="1:121" ht="25.5" hidden="1" x14ac:dyDescent="0.2">
      <c r="A166" s="18">
        <v>0</v>
      </c>
      <c r="B166" s="6" t="s">
        <v>15</v>
      </c>
      <c r="C166" s="89" t="s">
        <v>443</v>
      </c>
      <c r="D166" s="20" t="s">
        <v>770</v>
      </c>
      <c r="E166" s="2" t="s">
        <v>260</v>
      </c>
      <c r="F166" s="5" t="s">
        <v>440</v>
      </c>
      <c r="G166" s="2" t="s">
        <v>441</v>
      </c>
      <c r="H166" s="2" t="s">
        <v>223</v>
      </c>
      <c r="I166" s="2" t="s">
        <v>82</v>
      </c>
      <c r="J166" s="97">
        <v>39356</v>
      </c>
      <c r="K166" s="160" t="s">
        <v>20</v>
      </c>
      <c r="L166" s="123" t="s">
        <v>72</v>
      </c>
      <c r="M166" s="26"/>
      <c r="N166" s="4" t="s">
        <v>442</v>
      </c>
      <c r="O166" s="111" t="s">
        <v>1198</v>
      </c>
      <c r="P166" s="29">
        <v>8507</v>
      </c>
      <c r="Q166" s="29" t="s">
        <v>443</v>
      </c>
      <c r="R166" s="29">
        <v>209</v>
      </c>
      <c r="S166" s="29" t="s">
        <v>1187</v>
      </c>
      <c r="T166" s="29" t="s">
        <v>25</v>
      </c>
      <c r="U166" s="29" t="s">
        <v>477</v>
      </c>
    </row>
    <row r="167" spans="1:121" ht="25.5" x14ac:dyDescent="0.2">
      <c r="A167" s="18">
        <f>VLOOKUP(L167,LEGEND!$B$3:$C$11,2,FALSE)</f>
        <v>2</v>
      </c>
      <c r="B167" s="30" t="s">
        <v>559</v>
      </c>
      <c r="C167" s="6" t="s">
        <v>582</v>
      </c>
      <c r="D167" s="20" t="str">
        <f>IF($T167="Y",HYPERLINK((CONCATENATE("http://www.etics.org/doc/document_download.php?document=",$P167)),"DSH"),"")</f>
        <v/>
      </c>
      <c r="E167" s="2" t="s">
        <v>119</v>
      </c>
      <c r="F167" s="5" t="s">
        <v>120</v>
      </c>
      <c r="G167" s="2" t="s">
        <v>121</v>
      </c>
      <c r="H167" s="8" t="s">
        <v>29</v>
      </c>
      <c r="I167" s="3" t="s">
        <v>116</v>
      </c>
      <c r="J167" s="74" t="s">
        <v>20</v>
      </c>
      <c r="K167" s="26" t="s">
        <v>20</v>
      </c>
      <c r="L167" s="123" t="s">
        <v>557</v>
      </c>
      <c r="M167" s="26"/>
      <c r="N167" s="4" t="s">
        <v>122</v>
      </c>
      <c r="O167" s="2" t="s">
        <v>117</v>
      </c>
      <c r="P167" s="6"/>
      <c r="Q167" s="6"/>
      <c r="R167" s="6" t="s">
        <v>118</v>
      </c>
      <c r="S167" s="6"/>
      <c r="T167" s="6"/>
      <c r="U167" s="21"/>
    </row>
    <row r="168" spans="1:121" ht="38.25" x14ac:dyDescent="0.2">
      <c r="A168" s="18">
        <f>VLOOKUP(L168,LEGEND!$B$3:$C$11,2,FALSE)</f>
        <v>2</v>
      </c>
      <c r="B168" s="30" t="s">
        <v>559</v>
      </c>
      <c r="C168" s="6" t="s">
        <v>583</v>
      </c>
      <c r="D168" s="20" t="str">
        <f>IF($T168="Y",HYPERLINK((CONCATENATE("http://www.etics.org/doc/document_download.php?document=",$P168)),"DSH"),"")</f>
        <v/>
      </c>
      <c r="E168" s="2" t="s">
        <v>123</v>
      </c>
      <c r="F168" s="2">
        <v>24</v>
      </c>
      <c r="G168" s="2" t="s">
        <v>124</v>
      </c>
      <c r="H168" s="8" t="s">
        <v>29</v>
      </c>
      <c r="I168" s="3" t="s">
        <v>125</v>
      </c>
      <c r="J168" s="74" t="s">
        <v>20</v>
      </c>
      <c r="K168" s="26" t="s">
        <v>20</v>
      </c>
      <c r="L168" s="123" t="s">
        <v>557</v>
      </c>
      <c r="M168" s="26"/>
      <c r="N168" s="4"/>
      <c r="O168" s="2" t="s">
        <v>117</v>
      </c>
      <c r="P168" s="6"/>
      <c r="Q168" s="6"/>
      <c r="R168" s="6">
        <v>561</v>
      </c>
      <c r="S168" s="6"/>
      <c r="T168" s="6"/>
      <c r="U168" s="21"/>
    </row>
    <row r="169" spans="1:121" ht="25.5" hidden="1" x14ac:dyDescent="0.2">
      <c r="A169" s="18">
        <v>0</v>
      </c>
      <c r="B169" s="6" t="s">
        <v>15</v>
      </c>
      <c r="C169" s="89" t="s">
        <v>740</v>
      </c>
      <c r="D169" s="20" t="s">
        <v>770</v>
      </c>
      <c r="E169" s="92" t="s">
        <v>669</v>
      </c>
      <c r="F169" s="93" t="s">
        <v>672</v>
      </c>
      <c r="G169" s="93" t="s">
        <v>673</v>
      </c>
      <c r="H169" s="92" t="s">
        <v>429</v>
      </c>
      <c r="I169" s="2" t="s">
        <v>263</v>
      </c>
      <c r="J169" s="97" t="s">
        <v>264</v>
      </c>
      <c r="K169" s="159" t="s">
        <v>20</v>
      </c>
      <c r="L169" s="123" t="s">
        <v>465</v>
      </c>
      <c r="M169" s="26" t="s">
        <v>73</v>
      </c>
      <c r="N169" s="4"/>
      <c r="O169" s="88" t="s">
        <v>706</v>
      </c>
      <c r="P169" s="29">
        <v>8510</v>
      </c>
      <c r="Q169" s="29" t="s">
        <v>740</v>
      </c>
      <c r="R169" s="29">
        <v>212</v>
      </c>
      <c r="S169" s="29" t="s">
        <v>1187</v>
      </c>
      <c r="T169" s="29" t="s">
        <v>25</v>
      </c>
      <c r="U169" s="29" t="s">
        <v>545</v>
      </c>
    </row>
    <row r="170" spans="1:121" ht="25.5" hidden="1" x14ac:dyDescent="0.2">
      <c r="A170" s="121">
        <v>0</v>
      </c>
      <c r="B170" s="123" t="s">
        <v>15</v>
      </c>
      <c r="C170" s="164" t="s">
        <v>739</v>
      </c>
      <c r="D170" s="124" t="s">
        <v>770</v>
      </c>
      <c r="E170" s="166" t="s">
        <v>669</v>
      </c>
      <c r="F170" s="168" t="s">
        <v>670</v>
      </c>
      <c r="G170" s="168" t="s">
        <v>671</v>
      </c>
      <c r="H170" s="166" t="s">
        <v>429</v>
      </c>
      <c r="I170" s="125" t="s">
        <v>263</v>
      </c>
      <c r="J170" s="190" t="s">
        <v>264</v>
      </c>
      <c r="K170" s="195" t="s">
        <v>20</v>
      </c>
      <c r="L170" s="123" t="s">
        <v>465</v>
      </c>
      <c r="M170" s="128" t="s">
        <v>73</v>
      </c>
      <c r="N170" s="129"/>
      <c r="O170" s="116" t="s">
        <v>706</v>
      </c>
      <c r="P170" s="130">
        <v>8511</v>
      </c>
      <c r="Q170" s="130" t="s">
        <v>739</v>
      </c>
      <c r="R170" s="130">
        <v>213</v>
      </c>
      <c r="S170" s="130" t="s">
        <v>1187</v>
      </c>
      <c r="T170" s="130" t="s">
        <v>25</v>
      </c>
      <c r="U170" s="29" t="s">
        <v>545</v>
      </c>
    </row>
    <row r="171" spans="1:121" s="1" customFormat="1" ht="25.5" hidden="1" x14ac:dyDescent="0.2">
      <c r="A171" s="18">
        <v>0</v>
      </c>
      <c r="B171" s="6" t="s">
        <v>15</v>
      </c>
      <c r="C171" s="6" t="s">
        <v>733</v>
      </c>
      <c r="D171" s="20" t="s">
        <v>770</v>
      </c>
      <c r="E171" s="92" t="s">
        <v>658</v>
      </c>
      <c r="F171" s="93" t="s">
        <v>659</v>
      </c>
      <c r="G171" s="92" t="s">
        <v>660</v>
      </c>
      <c r="H171" s="92" t="s">
        <v>429</v>
      </c>
      <c r="I171" s="2" t="s">
        <v>263</v>
      </c>
      <c r="J171" s="100" t="s">
        <v>264</v>
      </c>
      <c r="K171" s="159">
        <v>40269</v>
      </c>
      <c r="L171" s="123" t="s">
        <v>465</v>
      </c>
      <c r="M171" s="26" t="s">
        <v>73</v>
      </c>
      <c r="N171" s="4"/>
      <c r="O171" s="88" t="s">
        <v>706</v>
      </c>
      <c r="P171" s="29">
        <v>11570</v>
      </c>
      <c r="Q171" s="29" t="s">
        <v>733</v>
      </c>
      <c r="R171" s="29" t="s">
        <v>733</v>
      </c>
      <c r="S171" s="29" t="s">
        <v>1187</v>
      </c>
      <c r="T171" s="29"/>
      <c r="U171" s="29" t="s">
        <v>545</v>
      </c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</row>
    <row r="172" spans="1:121" s="1" customFormat="1" ht="25.5" x14ac:dyDescent="0.2">
      <c r="A172" s="133">
        <f>VLOOKUP(L172,LEGEND!$B$3:$C$11,2,FALSE)</f>
        <v>2</v>
      </c>
      <c r="B172" s="134" t="s">
        <v>559</v>
      </c>
      <c r="C172" s="135" t="s">
        <v>584</v>
      </c>
      <c r="D172" s="136" t="str">
        <f>IF($T172="Y",HYPERLINK((CONCATENATE("http://www.etics.org/doc/document_download.php?document=",$P172)),"DSH"),"")</f>
        <v/>
      </c>
      <c r="E172" s="137" t="s">
        <v>123</v>
      </c>
      <c r="F172" s="138" t="s">
        <v>135</v>
      </c>
      <c r="G172" s="137" t="s">
        <v>136</v>
      </c>
      <c r="H172" s="139" t="s">
        <v>29</v>
      </c>
      <c r="I172" s="216" t="s">
        <v>116</v>
      </c>
      <c r="J172" s="218" t="s">
        <v>20</v>
      </c>
      <c r="K172" s="140" t="s">
        <v>20</v>
      </c>
      <c r="L172" s="123" t="s">
        <v>557</v>
      </c>
      <c r="M172" s="140"/>
      <c r="N172" s="141"/>
      <c r="O172" s="137" t="s">
        <v>117</v>
      </c>
      <c r="P172" s="135"/>
      <c r="Q172" s="135"/>
      <c r="R172" s="135" t="s">
        <v>134</v>
      </c>
      <c r="S172" s="135"/>
      <c r="T172" s="135"/>
      <c r="U172" s="2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</row>
    <row r="173" spans="1:121" ht="25.5" x14ac:dyDescent="0.2">
      <c r="A173" s="18">
        <f>VLOOKUP(L173,LEGEND!$B$3:$C$11,2,FALSE)</f>
        <v>2</v>
      </c>
      <c r="B173" s="30" t="s">
        <v>559</v>
      </c>
      <c r="C173" s="6" t="s">
        <v>585</v>
      </c>
      <c r="D173" s="20" t="str">
        <f>IF($T173="Y",HYPERLINK((CONCATENATE("http://www.etics.org/doc/document_download.php?document=",$P173)),"DSH"),"")</f>
        <v/>
      </c>
      <c r="E173" s="2" t="s">
        <v>123</v>
      </c>
      <c r="F173" s="5" t="s">
        <v>137</v>
      </c>
      <c r="G173" s="4" t="s">
        <v>138</v>
      </c>
      <c r="H173" s="8" t="s">
        <v>29</v>
      </c>
      <c r="I173" s="3" t="s">
        <v>116</v>
      </c>
      <c r="J173" s="74" t="s">
        <v>20</v>
      </c>
      <c r="K173" s="26" t="s">
        <v>20</v>
      </c>
      <c r="L173" s="123" t="s">
        <v>557</v>
      </c>
      <c r="M173" s="26"/>
      <c r="N173" s="4" t="s">
        <v>139</v>
      </c>
      <c r="O173" s="2" t="s">
        <v>117</v>
      </c>
      <c r="P173" s="6"/>
      <c r="Q173" s="6"/>
      <c r="R173" s="6">
        <v>582</v>
      </c>
      <c r="S173" s="6"/>
      <c r="T173" s="6"/>
      <c r="U173" s="21"/>
    </row>
    <row r="174" spans="1:121" ht="38.25" x14ac:dyDescent="0.2">
      <c r="A174" s="18">
        <f>VLOOKUP(L174,LEGEND!$B$3:$C$11,2,FALSE)</f>
        <v>2</v>
      </c>
      <c r="B174" s="30" t="s">
        <v>559</v>
      </c>
      <c r="C174" s="6" t="s">
        <v>586</v>
      </c>
      <c r="D174" s="20" t="str">
        <f>IF($T174="Y",HYPERLINK((CONCATENATE("http://www.etics.org/doc/document_download.php?document=",$P174)),"DSH"),"")</f>
        <v/>
      </c>
      <c r="E174" s="2" t="s">
        <v>155</v>
      </c>
      <c r="F174" s="5" t="s">
        <v>156</v>
      </c>
      <c r="G174" s="2" t="s">
        <v>157</v>
      </c>
      <c r="H174" s="8" t="s">
        <v>29</v>
      </c>
      <c r="I174" s="2" t="s">
        <v>158</v>
      </c>
      <c r="J174" s="74" t="s">
        <v>20</v>
      </c>
      <c r="K174" s="26" t="s">
        <v>20</v>
      </c>
      <c r="L174" s="123" t="s">
        <v>557</v>
      </c>
      <c r="M174" s="26"/>
      <c r="N174" s="4"/>
      <c r="O174" s="3" t="s">
        <v>159</v>
      </c>
      <c r="P174" s="6"/>
      <c r="Q174" s="6"/>
      <c r="R174" s="6" t="s">
        <v>154</v>
      </c>
      <c r="S174" s="6"/>
      <c r="T174" s="6"/>
      <c r="U174" s="21"/>
    </row>
    <row r="175" spans="1:121" ht="38.25" hidden="1" x14ac:dyDescent="0.2">
      <c r="A175" s="18">
        <v>0</v>
      </c>
      <c r="B175" s="6" t="s">
        <v>15</v>
      </c>
      <c r="C175" s="20" t="s">
        <v>461</v>
      </c>
      <c r="D175" s="20" t="s">
        <v>770</v>
      </c>
      <c r="E175" s="92" t="s">
        <v>628</v>
      </c>
      <c r="F175" s="93" t="s">
        <v>629</v>
      </c>
      <c r="G175" s="92" t="s">
        <v>460</v>
      </c>
      <c r="H175" s="92" t="s">
        <v>429</v>
      </c>
      <c r="I175" s="2" t="s">
        <v>263</v>
      </c>
      <c r="J175" s="100" t="s">
        <v>264</v>
      </c>
      <c r="K175" s="159" t="s">
        <v>700</v>
      </c>
      <c r="L175" s="123" t="s">
        <v>465</v>
      </c>
      <c r="M175" s="26" t="s">
        <v>73</v>
      </c>
      <c r="N175" s="4"/>
      <c r="O175" s="88" t="s">
        <v>706</v>
      </c>
      <c r="P175" s="29">
        <v>11610</v>
      </c>
      <c r="Q175" s="29" t="s">
        <v>461</v>
      </c>
      <c r="R175" s="29" t="s">
        <v>461</v>
      </c>
      <c r="S175" s="29" t="s">
        <v>1187</v>
      </c>
      <c r="T175" s="29"/>
      <c r="U175" s="29" t="s">
        <v>545</v>
      </c>
    </row>
    <row r="176" spans="1:121" ht="38.25" hidden="1" x14ac:dyDescent="0.2">
      <c r="A176" s="18">
        <v>0</v>
      </c>
      <c r="B176" s="6" t="s">
        <v>15</v>
      </c>
      <c r="C176" s="89" t="s">
        <v>461</v>
      </c>
      <c r="D176" s="20" t="s">
        <v>770</v>
      </c>
      <c r="E176" s="92" t="s">
        <v>630</v>
      </c>
      <c r="F176" s="93" t="s">
        <v>629</v>
      </c>
      <c r="G176" s="92" t="s">
        <v>460</v>
      </c>
      <c r="H176" s="92" t="s">
        <v>429</v>
      </c>
      <c r="I176" s="2" t="s">
        <v>263</v>
      </c>
      <c r="J176" s="90" t="s">
        <v>264</v>
      </c>
      <c r="K176" s="159" t="s">
        <v>20</v>
      </c>
      <c r="L176" s="123" t="s">
        <v>465</v>
      </c>
      <c r="M176" s="26" t="s">
        <v>73</v>
      </c>
      <c r="N176" s="4"/>
      <c r="O176" s="88" t="s">
        <v>706</v>
      </c>
      <c r="P176" s="29">
        <v>8514</v>
      </c>
      <c r="Q176" s="29" t="s">
        <v>461</v>
      </c>
      <c r="R176" s="29">
        <v>217</v>
      </c>
      <c r="S176" s="29" t="s">
        <v>1187</v>
      </c>
      <c r="T176" s="29" t="s">
        <v>25</v>
      </c>
      <c r="U176" s="29" t="s">
        <v>545</v>
      </c>
    </row>
    <row r="177" spans="1:121" s="1" customFormat="1" ht="25.5" hidden="1" x14ac:dyDescent="0.2">
      <c r="A177" s="18">
        <v>0</v>
      </c>
      <c r="B177" s="6" t="s">
        <v>15</v>
      </c>
      <c r="C177" s="6" t="s">
        <v>715</v>
      </c>
      <c r="D177" s="20" t="s">
        <v>770</v>
      </c>
      <c r="E177" s="92" t="s">
        <v>458</v>
      </c>
      <c r="F177" s="93" t="s">
        <v>623</v>
      </c>
      <c r="G177" s="92" t="s">
        <v>624</v>
      </c>
      <c r="H177" s="92" t="s">
        <v>429</v>
      </c>
      <c r="I177" s="2" t="s">
        <v>263</v>
      </c>
      <c r="J177" s="100" t="s">
        <v>264</v>
      </c>
      <c r="K177" s="159">
        <v>40269</v>
      </c>
      <c r="L177" s="123" t="s">
        <v>465</v>
      </c>
      <c r="M177" s="26" t="s">
        <v>73</v>
      </c>
      <c r="N177" s="4"/>
      <c r="O177" s="88" t="s">
        <v>706</v>
      </c>
      <c r="P177" s="29">
        <v>11630</v>
      </c>
      <c r="Q177" s="29" t="s">
        <v>715</v>
      </c>
      <c r="R177" s="29" t="s">
        <v>715</v>
      </c>
      <c r="S177" s="29" t="s">
        <v>1187</v>
      </c>
      <c r="T177" s="29"/>
      <c r="U177" s="29" t="s">
        <v>545</v>
      </c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</row>
    <row r="178" spans="1:121" ht="25.5" hidden="1" x14ac:dyDescent="0.2">
      <c r="A178" s="121">
        <v>0</v>
      </c>
      <c r="B178" s="123" t="s">
        <v>15</v>
      </c>
      <c r="C178" s="164" t="s">
        <v>958</v>
      </c>
      <c r="D178" s="124" t="s">
        <v>770</v>
      </c>
      <c r="E178" s="127" t="s">
        <v>959</v>
      </c>
      <c r="F178" s="131" t="s">
        <v>810</v>
      </c>
      <c r="G178" s="127" t="s">
        <v>832</v>
      </c>
      <c r="H178" s="127" t="s">
        <v>223</v>
      </c>
      <c r="I178" s="125" t="s">
        <v>263</v>
      </c>
      <c r="J178" s="170" t="s">
        <v>264</v>
      </c>
      <c r="K178" s="173" t="s">
        <v>20</v>
      </c>
      <c r="L178" s="123" t="s">
        <v>143</v>
      </c>
      <c r="M178" s="128"/>
      <c r="N178" s="129"/>
      <c r="O178" s="178" t="s">
        <v>1199</v>
      </c>
      <c r="P178" s="130">
        <v>8515</v>
      </c>
      <c r="Q178" s="130" t="s">
        <v>958</v>
      </c>
      <c r="R178" s="130">
        <v>219</v>
      </c>
      <c r="S178" s="130" t="s">
        <v>1187</v>
      </c>
      <c r="T178" s="130" t="s">
        <v>25</v>
      </c>
      <c r="U178" s="38" t="s">
        <v>507</v>
      </c>
    </row>
    <row r="179" spans="1:121" s="1" customFormat="1" ht="38.25" hidden="1" x14ac:dyDescent="0.2">
      <c r="A179" s="18">
        <v>0</v>
      </c>
      <c r="B179" s="6" t="s">
        <v>15</v>
      </c>
      <c r="C179" s="89" t="s">
        <v>960</v>
      </c>
      <c r="D179" s="20" t="s">
        <v>770</v>
      </c>
      <c r="E179" s="8" t="s">
        <v>234</v>
      </c>
      <c r="F179" s="9" t="s">
        <v>838</v>
      </c>
      <c r="G179" s="8" t="s">
        <v>961</v>
      </c>
      <c r="H179" s="8" t="s">
        <v>223</v>
      </c>
      <c r="I179" s="2" t="s">
        <v>263</v>
      </c>
      <c r="J179" s="90" t="s">
        <v>264</v>
      </c>
      <c r="K179" s="157" t="s">
        <v>20</v>
      </c>
      <c r="L179" s="123" t="s">
        <v>143</v>
      </c>
      <c r="M179" s="26"/>
      <c r="N179" s="4" t="s">
        <v>812</v>
      </c>
      <c r="O179" s="110" t="s">
        <v>1200</v>
      </c>
      <c r="P179" s="29">
        <v>8516</v>
      </c>
      <c r="Q179" s="29" t="s">
        <v>960</v>
      </c>
      <c r="R179" s="29">
        <v>220</v>
      </c>
      <c r="S179" s="29" t="s">
        <v>1187</v>
      </c>
      <c r="T179" s="29" t="s">
        <v>25</v>
      </c>
      <c r="U179" s="29" t="s">
        <v>477</v>
      </c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</row>
    <row r="180" spans="1:121" s="1" customFormat="1" ht="25.5" hidden="1" x14ac:dyDescent="0.2">
      <c r="A180" s="18">
        <v>0</v>
      </c>
      <c r="B180" s="6" t="s">
        <v>15</v>
      </c>
      <c r="C180" s="89" t="s">
        <v>962</v>
      </c>
      <c r="D180" s="20" t="s">
        <v>770</v>
      </c>
      <c r="E180" s="8" t="s">
        <v>963</v>
      </c>
      <c r="F180" s="9" t="s">
        <v>331</v>
      </c>
      <c r="G180" s="8" t="s">
        <v>842</v>
      </c>
      <c r="H180" s="8" t="s">
        <v>223</v>
      </c>
      <c r="I180" s="2" t="s">
        <v>263</v>
      </c>
      <c r="J180" s="90" t="s">
        <v>264</v>
      </c>
      <c r="K180" s="157" t="s">
        <v>20</v>
      </c>
      <c r="L180" s="123" t="s">
        <v>143</v>
      </c>
      <c r="M180" s="26"/>
      <c r="N180" s="22" t="s">
        <v>964</v>
      </c>
      <c r="O180" s="111" t="s">
        <v>1191</v>
      </c>
      <c r="P180" s="29">
        <v>8545</v>
      </c>
      <c r="Q180" s="29" t="s">
        <v>962</v>
      </c>
      <c r="R180" s="29">
        <v>221</v>
      </c>
      <c r="S180" s="29" t="s">
        <v>1187</v>
      </c>
      <c r="T180" s="29" t="s">
        <v>25</v>
      </c>
      <c r="U180" s="29" t="s">
        <v>477</v>
      </c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</row>
    <row r="181" spans="1:121" s="1" customFormat="1" ht="25.5" hidden="1" x14ac:dyDescent="0.2">
      <c r="A181" s="133">
        <v>0</v>
      </c>
      <c r="B181" s="135" t="s">
        <v>15</v>
      </c>
      <c r="C181" s="180" t="s">
        <v>965</v>
      </c>
      <c r="D181" s="136" t="s">
        <v>770</v>
      </c>
      <c r="E181" s="139" t="s">
        <v>234</v>
      </c>
      <c r="F181" s="143" t="s">
        <v>844</v>
      </c>
      <c r="G181" s="139" t="s">
        <v>845</v>
      </c>
      <c r="H181" s="139" t="s">
        <v>223</v>
      </c>
      <c r="I181" s="137" t="s">
        <v>263</v>
      </c>
      <c r="J181" s="187" t="s">
        <v>264</v>
      </c>
      <c r="K181" s="171" t="s">
        <v>20</v>
      </c>
      <c r="L181" s="123" t="s">
        <v>143</v>
      </c>
      <c r="M181" s="140"/>
      <c r="N181" s="141" t="s">
        <v>966</v>
      </c>
      <c r="O181" s="176" t="s">
        <v>1191</v>
      </c>
      <c r="P181" s="142">
        <v>8545</v>
      </c>
      <c r="Q181" s="142" t="s">
        <v>965</v>
      </c>
      <c r="R181" s="142">
        <v>222</v>
      </c>
      <c r="S181" s="142" t="s">
        <v>1187</v>
      </c>
      <c r="T181" s="142" t="s">
        <v>25</v>
      </c>
      <c r="U181" s="29" t="s">
        <v>477</v>
      </c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</row>
    <row r="182" spans="1:121" s="1" customFormat="1" ht="25.5" hidden="1" x14ac:dyDescent="0.2">
      <c r="A182" s="121">
        <v>0</v>
      </c>
      <c r="B182" s="123" t="s">
        <v>15</v>
      </c>
      <c r="C182" s="164" t="s">
        <v>967</v>
      </c>
      <c r="D182" s="124" t="s">
        <v>770</v>
      </c>
      <c r="E182" s="127" t="s">
        <v>260</v>
      </c>
      <c r="F182" s="131" t="s">
        <v>968</v>
      </c>
      <c r="G182" s="127" t="s">
        <v>869</v>
      </c>
      <c r="H182" s="127" t="s">
        <v>223</v>
      </c>
      <c r="I182" s="125" t="s">
        <v>263</v>
      </c>
      <c r="J182" s="170" t="s">
        <v>264</v>
      </c>
      <c r="K182" s="173" t="s">
        <v>20</v>
      </c>
      <c r="L182" s="123" t="s">
        <v>143</v>
      </c>
      <c r="M182" s="128"/>
      <c r="N182" s="129"/>
      <c r="O182" s="178" t="s">
        <v>1191</v>
      </c>
      <c r="P182" s="130">
        <v>8545</v>
      </c>
      <c r="Q182" s="130" t="s">
        <v>967</v>
      </c>
      <c r="R182" s="130">
        <v>223</v>
      </c>
      <c r="S182" s="130" t="s">
        <v>1187</v>
      </c>
      <c r="T182" s="130" t="s">
        <v>25</v>
      </c>
      <c r="U182" s="29" t="s">
        <v>477</v>
      </c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</row>
    <row r="183" spans="1:121" ht="38.25" hidden="1" x14ac:dyDescent="0.2">
      <c r="A183" s="18">
        <v>0</v>
      </c>
      <c r="B183" s="6" t="s">
        <v>15</v>
      </c>
      <c r="C183" s="6" t="s">
        <v>969</v>
      </c>
      <c r="D183" s="20" t="s">
        <v>770</v>
      </c>
      <c r="E183" s="8" t="s">
        <v>970</v>
      </c>
      <c r="F183" s="9" t="s">
        <v>971</v>
      </c>
      <c r="G183" s="8" t="s">
        <v>947</v>
      </c>
      <c r="H183" s="8" t="s">
        <v>223</v>
      </c>
      <c r="I183" s="2" t="s">
        <v>263</v>
      </c>
      <c r="J183" s="8" t="s">
        <v>264</v>
      </c>
      <c r="K183" s="157" t="s">
        <v>700</v>
      </c>
      <c r="L183" s="123" t="s">
        <v>143</v>
      </c>
      <c r="M183" s="4"/>
      <c r="N183" s="4"/>
      <c r="O183" s="44"/>
      <c r="P183" s="29">
        <v>11690</v>
      </c>
      <c r="Q183" s="29" t="s">
        <v>969</v>
      </c>
      <c r="R183" s="29" t="s">
        <v>969</v>
      </c>
      <c r="S183" s="29" t="s">
        <v>1187</v>
      </c>
      <c r="T183" s="29"/>
      <c r="U183" s="29"/>
    </row>
    <row r="184" spans="1:121" ht="38.25" hidden="1" x14ac:dyDescent="0.2">
      <c r="A184" s="144">
        <v>0</v>
      </c>
      <c r="B184" s="146" t="s">
        <v>15</v>
      </c>
      <c r="C184" s="146" t="s">
        <v>972</v>
      </c>
      <c r="D184" s="147" t="s">
        <v>770</v>
      </c>
      <c r="E184" s="148" t="s">
        <v>970</v>
      </c>
      <c r="F184" s="149" t="s">
        <v>292</v>
      </c>
      <c r="G184" s="148" t="s">
        <v>295</v>
      </c>
      <c r="H184" s="148" t="s">
        <v>223</v>
      </c>
      <c r="I184" s="150" t="s">
        <v>263</v>
      </c>
      <c r="J184" s="148" t="s">
        <v>264</v>
      </c>
      <c r="K184" s="172" t="s">
        <v>700</v>
      </c>
      <c r="L184" s="123" t="s">
        <v>143</v>
      </c>
      <c r="M184" s="152"/>
      <c r="N184" s="152"/>
      <c r="O184" s="175"/>
      <c r="P184" s="177">
        <v>11700</v>
      </c>
      <c r="Q184" s="177" t="s">
        <v>972</v>
      </c>
      <c r="R184" s="177" t="s">
        <v>972</v>
      </c>
      <c r="S184" s="177" t="s">
        <v>1187</v>
      </c>
      <c r="T184" s="177"/>
      <c r="U184" s="29"/>
    </row>
    <row r="185" spans="1:121" ht="38.25" x14ac:dyDescent="0.2">
      <c r="A185" s="18">
        <f>VLOOKUP(L185,LEGEND!$B$3:$C$11,2,FALSE)</f>
        <v>2</v>
      </c>
      <c r="B185" s="30" t="s">
        <v>559</v>
      </c>
      <c r="C185" s="6" t="s">
        <v>587</v>
      </c>
      <c r="D185" s="20" t="str">
        <f>IF($T185="Y",HYPERLINK((CONCATENATE("http://www.etics.org/doc/document_download.php?document=",$P185)),"DSH"),"")</f>
        <v/>
      </c>
      <c r="E185" s="2" t="s">
        <v>155</v>
      </c>
      <c r="F185" s="5" t="s">
        <v>161</v>
      </c>
      <c r="G185" s="2" t="s">
        <v>162</v>
      </c>
      <c r="H185" s="8" t="s">
        <v>29</v>
      </c>
      <c r="I185" s="2" t="s">
        <v>163</v>
      </c>
      <c r="J185" s="74" t="s">
        <v>20</v>
      </c>
      <c r="K185" s="26" t="s">
        <v>20</v>
      </c>
      <c r="L185" s="123" t="s">
        <v>557</v>
      </c>
      <c r="M185" s="26"/>
      <c r="N185" s="4"/>
      <c r="O185" s="2" t="s">
        <v>164</v>
      </c>
      <c r="P185" s="6"/>
      <c r="Q185" s="6"/>
      <c r="R185" s="6" t="s">
        <v>160</v>
      </c>
      <c r="S185" s="6"/>
      <c r="T185" s="6"/>
      <c r="U185" s="21"/>
    </row>
    <row r="186" spans="1:121" ht="38.25" x14ac:dyDescent="0.2">
      <c r="A186" s="144">
        <f>VLOOKUP(L186,LEGEND!$B$3:$C$11,2,FALSE)</f>
        <v>2</v>
      </c>
      <c r="B186" s="145" t="s">
        <v>559</v>
      </c>
      <c r="C186" s="146" t="s">
        <v>588</v>
      </c>
      <c r="D186" s="147" t="str">
        <f>IF($T186="Y",HYPERLINK((CONCATENATE("http://www.etics.org/doc/document_download.php?document=",$P186)),"DSH"),"")</f>
        <v/>
      </c>
      <c r="E186" s="150" t="s">
        <v>171</v>
      </c>
      <c r="F186" s="212" t="s">
        <v>88</v>
      </c>
      <c r="G186" s="150" t="s">
        <v>172</v>
      </c>
      <c r="H186" s="148" t="s">
        <v>29</v>
      </c>
      <c r="I186" s="215" t="s">
        <v>173</v>
      </c>
      <c r="J186" s="214" t="s">
        <v>20</v>
      </c>
      <c r="K186" s="151" t="s">
        <v>20</v>
      </c>
      <c r="L186" s="123" t="s">
        <v>557</v>
      </c>
      <c r="M186" s="151"/>
      <c r="N186" s="152" t="s">
        <v>139</v>
      </c>
      <c r="O186" s="150" t="s">
        <v>117</v>
      </c>
      <c r="P186" s="146"/>
      <c r="Q186" s="146"/>
      <c r="R186" s="146" t="s">
        <v>170</v>
      </c>
      <c r="S186" s="146"/>
      <c r="T186" s="146"/>
      <c r="U186" s="21"/>
    </row>
    <row r="187" spans="1:121" ht="25.5" x14ac:dyDescent="0.2">
      <c r="A187" s="18">
        <f>VLOOKUP(L187,LEGEND!$B$3:$C$11,2,FALSE)</f>
        <v>2</v>
      </c>
      <c r="B187" s="30" t="s">
        <v>559</v>
      </c>
      <c r="C187" s="6" t="s">
        <v>581</v>
      </c>
      <c r="D187" s="20" t="str">
        <f>IF($T187="Y",HYPERLINK((CONCATENATE("http://www.etics.org/doc/document_download.php?document=",$P187)),"DSH"),"")</f>
        <v/>
      </c>
      <c r="E187" s="2" t="s">
        <v>174</v>
      </c>
      <c r="F187" s="5" t="s">
        <v>175</v>
      </c>
      <c r="G187" s="4" t="s">
        <v>115</v>
      </c>
      <c r="H187" s="8" t="s">
        <v>29</v>
      </c>
      <c r="I187" s="3" t="s">
        <v>116</v>
      </c>
      <c r="J187" s="74" t="s">
        <v>20</v>
      </c>
      <c r="K187" s="26" t="s">
        <v>20</v>
      </c>
      <c r="L187" s="123" t="s">
        <v>557</v>
      </c>
      <c r="M187" s="26"/>
      <c r="N187" s="4" t="s">
        <v>139</v>
      </c>
      <c r="O187" s="2" t="s">
        <v>117</v>
      </c>
      <c r="P187" s="6"/>
      <c r="Q187" s="6"/>
      <c r="R187" s="6">
        <v>583</v>
      </c>
      <c r="S187" s="6"/>
      <c r="T187" s="6"/>
      <c r="U187" s="21"/>
    </row>
    <row r="188" spans="1:121" ht="38.25" x14ac:dyDescent="0.2">
      <c r="A188" s="18">
        <f>VLOOKUP(L188,LEGEND!$B$3:$C$11,2,FALSE)</f>
        <v>2</v>
      </c>
      <c r="B188" s="30" t="s">
        <v>559</v>
      </c>
      <c r="C188" s="6" t="s">
        <v>589</v>
      </c>
      <c r="D188" s="20" t="str">
        <f>IF($T188="Y",HYPERLINK((CONCATENATE("http://www.etics.org/doc/document_download.php?document=",$P188)),"DSH"),"")</f>
        <v/>
      </c>
      <c r="E188" s="2" t="s">
        <v>176</v>
      </c>
      <c r="F188" s="5" t="s">
        <v>177</v>
      </c>
      <c r="G188" s="2" t="s">
        <v>178</v>
      </c>
      <c r="H188" s="8" t="s">
        <v>29</v>
      </c>
      <c r="I188" s="3" t="s">
        <v>179</v>
      </c>
      <c r="J188" s="74" t="s">
        <v>20</v>
      </c>
      <c r="K188" s="26" t="s">
        <v>20</v>
      </c>
      <c r="L188" s="123" t="s">
        <v>557</v>
      </c>
      <c r="M188" s="26"/>
      <c r="N188" s="4" t="s">
        <v>139</v>
      </c>
      <c r="O188" s="2" t="s">
        <v>117</v>
      </c>
      <c r="P188" s="6"/>
      <c r="Q188" s="6"/>
      <c r="R188" s="6">
        <v>613</v>
      </c>
      <c r="S188" s="6"/>
      <c r="T188" s="6"/>
      <c r="U188" s="21"/>
    </row>
    <row r="189" spans="1:121" ht="25.5" hidden="1" x14ac:dyDescent="0.2">
      <c r="A189" s="133">
        <v>0</v>
      </c>
      <c r="B189" s="135" t="s">
        <v>15</v>
      </c>
      <c r="C189" s="180" t="s">
        <v>973</v>
      </c>
      <c r="D189" s="136" t="s">
        <v>770</v>
      </c>
      <c r="E189" s="139" t="s">
        <v>304</v>
      </c>
      <c r="F189" s="138" t="s">
        <v>974</v>
      </c>
      <c r="G189" s="138" t="s">
        <v>975</v>
      </c>
      <c r="H189" s="137" t="s">
        <v>223</v>
      </c>
      <c r="I189" s="137" t="s">
        <v>263</v>
      </c>
      <c r="J189" s="187" t="s">
        <v>264</v>
      </c>
      <c r="K189" s="193" t="s">
        <v>20</v>
      </c>
      <c r="L189" s="123" t="s">
        <v>143</v>
      </c>
      <c r="M189" s="140"/>
      <c r="N189" s="197"/>
      <c r="O189" s="176" t="s">
        <v>1191</v>
      </c>
      <c r="P189" s="142">
        <v>8524</v>
      </c>
      <c r="Q189" s="142" t="s">
        <v>973</v>
      </c>
      <c r="R189" s="142">
        <v>230</v>
      </c>
      <c r="S189" s="142" t="s">
        <v>1187</v>
      </c>
      <c r="T189" s="142" t="s">
        <v>25</v>
      </c>
      <c r="U189" s="29" t="s">
        <v>477</v>
      </c>
    </row>
    <row r="190" spans="1:121" hidden="1" x14ac:dyDescent="0.2">
      <c r="A190" s="18">
        <v>0</v>
      </c>
      <c r="B190" s="6" t="s">
        <v>15</v>
      </c>
      <c r="C190" s="6" t="s">
        <v>976</v>
      </c>
      <c r="D190" s="20" t="s">
        <v>770</v>
      </c>
      <c r="E190" s="8" t="s">
        <v>977</v>
      </c>
      <c r="F190" s="5" t="s">
        <v>978</v>
      </c>
      <c r="G190" s="5" t="s">
        <v>751</v>
      </c>
      <c r="H190" s="2" t="s">
        <v>223</v>
      </c>
      <c r="I190" s="2" t="s">
        <v>263</v>
      </c>
      <c r="J190" s="100" t="s">
        <v>264</v>
      </c>
      <c r="K190" s="160">
        <v>40269</v>
      </c>
      <c r="L190" s="123" t="s">
        <v>143</v>
      </c>
      <c r="M190" s="4"/>
      <c r="N190" s="4"/>
      <c r="O190" s="44"/>
      <c r="P190" s="29">
        <v>11760</v>
      </c>
      <c r="Q190" s="29" t="s">
        <v>976</v>
      </c>
      <c r="R190" s="29" t="s">
        <v>976</v>
      </c>
      <c r="S190" s="29" t="s">
        <v>1187</v>
      </c>
      <c r="T190" s="29"/>
      <c r="U190" s="29"/>
    </row>
    <row r="191" spans="1:121" ht="25.5" hidden="1" x14ac:dyDescent="0.2">
      <c r="A191" s="18">
        <v>0</v>
      </c>
      <c r="B191" s="6" t="s">
        <v>15</v>
      </c>
      <c r="C191" s="6" t="s">
        <v>976</v>
      </c>
      <c r="D191" s="20" t="s">
        <v>770</v>
      </c>
      <c r="E191" s="8" t="s">
        <v>260</v>
      </c>
      <c r="F191" s="5" t="s">
        <v>979</v>
      </c>
      <c r="G191" s="5" t="s">
        <v>751</v>
      </c>
      <c r="H191" s="2" t="s">
        <v>223</v>
      </c>
      <c r="I191" s="2" t="s">
        <v>263</v>
      </c>
      <c r="J191" s="100" t="s">
        <v>264</v>
      </c>
      <c r="K191" s="160">
        <v>40269</v>
      </c>
      <c r="L191" s="123" t="s">
        <v>143</v>
      </c>
      <c r="M191" s="4"/>
      <c r="N191" s="4"/>
      <c r="O191" s="44"/>
      <c r="P191" s="29">
        <v>11770</v>
      </c>
      <c r="Q191" s="29" t="s">
        <v>976</v>
      </c>
      <c r="R191" s="29" t="s">
        <v>976</v>
      </c>
      <c r="S191" s="29" t="s">
        <v>1187</v>
      </c>
      <c r="T191" s="29"/>
      <c r="U191" s="29"/>
    </row>
    <row r="192" spans="1:121" hidden="1" x14ac:dyDescent="0.2">
      <c r="A192" s="18">
        <v>0</v>
      </c>
      <c r="B192" s="6" t="s">
        <v>15</v>
      </c>
      <c r="C192" s="6" t="s">
        <v>976</v>
      </c>
      <c r="D192" s="20" t="s">
        <v>770</v>
      </c>
      <c r="E192" s="8" t="s">
        <v>294</v>
      </c>
      <c r="F192" s="5" t="s">
        <v>980</v>
      </c>
      <c r="G192" s="5" t="s">
        <v>751</v>
      </c>
      <c r="H192" s="2" t="s">
        <v>223</v>
      </c>
      <c r="I192" s="2" t="s">
        <v>263</v>
      </c>
      <c r="J192" s="100" t="s">
        <v>264</v>
      </c>
      <c r="K192" s="160">
        <v>40269</v>
      </c>
      <c r="L192" s="123" t="s">
        <v>143</v>
      </c>
      <c r="M192" s="4"/>
      <c r="N192" s="4"/>
      <c r="O192" s="44"/>
      <c r="P192" s="29">
        <v>11780</v>
      </c>
      <c r="Q192" s="29" t="s">
        <v>976</v>
      </c>
      <c r="R192" s="29" t="s">
        <v>976</v>
      </c>
      <c r="S192" s="29" t="s">
        <v>1187</v>
      </c>
      <c r="T192" s="29"/>
      <c r="U192" s="29"/>
    </row>
    <row r="193" spans="1:121" ht="25.5" hidden="1" x14ac:dyDescent="0.2">
      <c r="A193" s="18">
        <v>0</v>
      </c>
      <c r="B193" s="6" t="s">
        <v>15</v>
      </c>
      <c r="C193" s="89" t="s">
        <v>981</v>
      </c>
      <c r="D193" s="20" t="s">
        <v>770</v>
      </c>
      <c r="E193" s="8" t="s">
        <v>982</v>
      </c>
      <c r="F193" s="5" t="s">
        <v>983</v>
      </c>
      <c r="G193" s="5" t="s">
        <v>984</v>
      </c>
      <c r="H193" s="2" t="s">
        <v>223</v>
      </c>
      <c r="I193" s="2" t="s">
        <v>263</v>
      </c>
      <c r="J193" s="90" t="s">
        <v>264</v>
      </c>
      <c r="K193" s="160" t="s">
        <v>20</v>
      </c>
      <c r="L193" s="123" t="s">
        <v>466</v>
      </c>
      <c r="M193" s="26"/>
      <c r="N193" s="4"/>
      <c r="O193" s="111" t="s">
        <v>1199</v>
      </c>
      <c r="P193" s="29">
        <v>8525</v>
      </c>
      <c r="Q193" s="29" t="s">
        <v>981</v>
      </c>
      <c r="R193" s="29">
        <v>232</v>
      </c>
      <c r="S193" s="29" t="s">
        <v>1187</v>
      </c>
      <c r="T193" s="29" t="s">
        <v>25</v>
      </c>
      <c r="U193" s="38" t="s">
        <v>507</v>
      </c>
    </row>
    <row r="194" spans="1:121" ht="25.5" x14ac:dyDescent="0.2">
      <c r="A194" s="18">
        <f>VLOOKUP(L194,LEGEND!$B$3:$C$11,2,FALSE)</f>
        <v>2</v>
      </c>
      <c r="B194" s="30" t="s">
        <v>15</v>
      </c>
      <c r="C194" s="6" t="str">
        <f>$Q194</f>
        <v>263</v>
      </c>
      <c r="D194" s="20" t="str">
        <f>IF($T194="Y",HYPERLINK((CONCATENATE("http://www.etics.org/doc/document_download.php?document=",$P194)),"DSH"),"")</f>
        <v>DSH</v>
      </c>
      <c r="E194" s="2" t="s">
        <v>17</v>
      </c>
      <c r="F194" s="5" t="s">
        <v>20</v>
      </c>
      <c r="G194" s="2" t="s">
        <v>180</v>
      </c>
      <c r="H194" s="8" t="s">
        <v>181</v>
      </c>
      <c r="I194" s="2" t="s">
        <v>182</v>
      </c>
      <c r="J194" s="205" t="s">
        <v>183</v>
      </c>
      <c r="K194" s="2" t="s">
        <v>20</v>
      </c>
      <c r="L194" s="123" t="s">
        <v>22</v>
      </c>
      <c r="M194" s="26"/>
      <c r="N194" s="4"/>
      <c r="O194" s="2" t="s">
        <v>20</v>
      </c>
      <c r="P194" s="6">
        <v>10004</v>
      </c>
      <c r="Q194" s="6" t="s">
        <v>184</v>
      </c>
      <c r="R194" s="6"/>
      <c r="S194" s="6"/>
      <c r="T194" s="6" t="s">
        <v>25</v>
      </c>
      <c r="U194" s="21"/>
    </row>
    <row r="195" spans="1:121" ht="25.5" hidden="1" x14ac:dyDescent="0.2">
      <c r="A195" s="18">
        <v>0</v>
      </c>
      <c r="B195" s="6" t="s">
        <v>15</v>
      </c>
      <c r="C195" s="89" t="s">
        <v>985</v>
      </c>
      <c r="D195" s="20" t="s">
        <v>770</v>
      </c>
      <c r="E195" s="8" t="s">
        <v>986</v>
      </c>
      <c r="F195" s="9" t="s">
        <v>423</v>
      </c>
      <c r="G195" s="8" t="s">
        <v>699</v>
      </c>
      <c r="H195" s="8" t="s">
        <v>223</v>
      </c>
      <c r="I195" s="2" t="s">
        <v>263</v>
      </c>
      <c r="J195" s="90" t="s">
        <v>264</v>
      </c>
      <c r="K195" s="157" t="s">
        <v>20</v>
      </c>
      <c r="L195" s="123" t="s">
        <v>466</v>
      </c>
      <c r="M195" s="26"/>
      <c r="N195" s="4"/>
      <c r="O195" s="111" t="s">
        <v>1194</v>
      </c>
      <c r="P195" s="29">
        <v>8527</v>
      </c>
      <c r="Q195" s="29" t="s">
        <v>985</v>
      </c>
      <c r="R195" s="29">
        <v>234</v>
      </c>
      <c r="S195" s="29" t="s">
        <v>1187</v>
      </c>
      <c r="T195" s="29" t="s">
        <v>25</v>
      </c>
      <c r="U195" s="38" t="s">
        <v>507</v>
      </c>
    </row>
    <row r="196" spans="1:121" ht="25.5" hidden="1" x14ac:dyDescent="0.2">
      <c r="A196" s="18">
        <v>0</v>
      </c>
      <c r="B196" s="6" t="s">
        <v>15</v>
      </c>
      <c r="C196" s="89" t="s">
        <v>987</v>
      </c>
      <c r="D196" s="20" t="s">
        <v>770</v>
      </c>
      <c r="E196" s="8" t="s">
        <v>986</v>
      </c>
      <c r="F196" s="9" t="s">
        <v>988</v>
      </c>
      <c r="G196" s="8" t="s">
        <v>989</v>
      </c>
      <c r="H196" s="8" t="s">
        <v>223</v>
      </c>
      <c r="I196" s="2" t="s">
        <v>263</v>
      </c>
      <c r="J196" s="90" t="s">
        <v>264</v>
      </c>
      <c r="K196" s="157" t="s">
        <v>20</v>
      </c>
      <c r="L196" s="123" t="s">
        <v>466</v>
      </c>
      <c r="M196" s="26"/>
      <c r="N196" s="4"/>
      <c r="O196" s="111" t="s">
        <v>1194</v>
      </c>
      <c r="P196" s="29">
        <v>8528</v>
      </c>
      <c r="Q196" s="29" t="s">
        <v>987</v>
      </c>
      <c r="R196" s="29">
        <v>235</v>
      </c>
      <c r="S196" s="29" t="s">
        <v>1187</v>
      </c>
      <c r="T196" s="29" t="s">
        <v>25</v>
      </c>
      <c r="U196" s="38" t="s">
        <v>507</v>
      </c>
    </row>
    <row r="197" spans="1:121" ht="25.5" hidden="1" x14ac:dyDescent="0.2">
      <c r="A197" s="18">
        <v>0</v>
      </c>
      <c r="B197" s="6" t="s">
        <v>15</v>
      </c>
      <c r="C197" s="89" t="s">
        <v>990</v>
      </c>
      <c r="D197" s="20" t="s">
        <v>770</v>
      </c>
      <c r="E197" s="8" t="s">
        <v>986</v>
      </c>
      <c r="F197" s="9" t="s">
        <v>935</v>
      </c>
      <c r="G197" s="8" t="s">
        <v>936</v>
      </c>
      <c r="H197" s="8" t="s">
        <v>223</v>
      </c>
      <c r="I197" s="2" t="s">
        <v>263</v>
      </c>
      <c r="J197" s="90" t="s">
        <v>264</v>
      </c>
      <c r="K197" s="157" t="s">
        <v>20</v>
      </c>
      <c r="L197" s="123" t="s">
        <v>466</v>
      </c>
      <c r="M197" s="26"/>
      <c r="N197" s="4"/>
      <c r="O197" s="111" t="s">
        <v>1194</v>
      </c>
      <c r="P197" s="29">
        <v>8529</v>
      </c>
      <c r="Q197" s="29" t="s">
        <v>990</v>
      </c>
      <c r="R197" s="29">
        <v>236</v>
      </c>
      <c r="S197" s="29" t="s">
        <v>1187</v>
      </c>
      <c r="T197" s="29" t="s">
        <v>25</v>
      </c>
      <c r="U197" s="38" t="s">
        <v>507</v>
      </c>
    </row>
    <row r="198" spans="1:121" ht="38.25" x14ac:dyDescent="0.2">
      <c r="A198" s="18">
        <f>VLOOKUP(L198,LEGEND!$B$3:$C$11,2,FALSE)</f>
        <v>2</v>
      </c>
      <c r="B198" s="30" t="s">
        <v>15</v>
      </c>
      <c r="C198" s="6">
        <f>$Q198</f>
        <v>267</v>
      </c>
      <c r="D198" s="20" t="str">
        <f t="shared" ref="D198:D204" si="1">IF($T198="Y",HYPERLINK((CONCATENATE("http://www.etics.org/doc/document_download.php?document=",$P198)),"DSH"),"")</f>
        <v>DSH</v>
      </c>
      <c r="E198" s="2" t="s">
        <v>17</v>
      </c>
      <c r="F198" s="5" t="s">
        <v>17</v>
      </c>
      <c r="G198" s="2" t="s">
        <v>189</v>
      </c>
      <c r="H198" s="8" t="s">
        <v>181</v>
      </c>
      <c r="I198" s="2" t="s">
        <v>20</v>
      </c>
      <c r="J198" s="205">
        <v>42053</v>
      </c>
      <c r="K198" s="2" t="s">
        <v>20</v>
      </c>
      <c r="L198" s="123" t="s">
        <v>22</v>
      </c>
      <c r="M198" s="26" t="s">
        <v>73</v>
      </c>
      <c r="N198" s="2" t="s">
        <v>190</v>
      </c>
      <c r="O198" s="2"/>
      <c r="P198" s="6">
        <v>12901</v>
      </c>
      <c r="Q198" s="6">
        <v>267</v>
      </c>
      <c r="R198" s="6"/>
      <c r="S198" s="6"/>
      <c r="T198" s="29" t="s">
        <v>25</v>
      </c>
      <c r="U198" s="21"/>
    </row>
    <row r="199" spans="1:121" ht="63.75" x14ac:dyDescent="0.2">
      <c r="A199" s="18">
        <f>VLOOKUP(L199,LEGEND!$B$3:$C$11,2,FALSE)</f>
        <v>2</v>
      </c>
      <c r="B199" s="30" t="s">
        <v>559</v>
      </c>
      <c r="C199" s="6" t="s">
        <v>590</v>
      </c>
      <c r="D199" s="20" t="str">
        <f t="shared" si="1"/>
        <v/>
      </c>
      <c r="E199" s="31" t="s">
        <v>211</v>
      </c>
      <c r="F199" s="2" t="s">
        <v>212</v>
      </c>
      <c r="G199" s="2" t="s">
        <v>213</v>
      </c>
      <c r="H199" s="8" t="s">
        <v>181</v>
      </c>
      <c r="I199" s="2" t="s">
        <v>96</v>
      </c>
      <c r="J199" s="73" t="s">
        <v>214</v>
      </c>
      <c r="K199" s="26" t="s">
        <v>20</v>
      </c>
      <c r="L199" s="123" t="s">
        <v>557</v>
      </c>
      <c r="M199" s="26"/>
      <c r="N199" s="4" t="s">
        <v>215</v>
      </c>
      <c r="O199" s="2" t="s">
        <v>216</v>
      </c>
      <c r="P199" s="6"/>
      <c r="Q199" s="6"/>
      <c r="R199" s="6">
        <v>2000</v>
      </c>
      <c r="S199" s="6"/>
      <c r="T199" s="6"/>
      <c r="U199" s="21"/>
    </row>
    <row r="200" spans="1:121" ht="51" x14ac:dyDescent="0.2">
      <c r="A200" s="18">
        <f>VLOOKUP(L200,LEGEND!$B$3:$C$11,2,FALSE)</f>
        <v>2</v>
      </c>
      <c r="B200" s="30" t="s">
        <v>559</v>
      </c>
      <c r="C200" s="6" t="s">
        <v>591</v>
      </c>
      <c r="D200" s="20" t="str">
        <f t="shared" si="1"/>
        <v/>
      </c>
      <c r="E200" s="4" t="s">
        <v>217</v>
      </c>
      <c r="F200" s="2" t="s">
        <v>212</v>
      </c>
      <c r="G200" s="2" t="s">
        <v>213</v>
      </c>
      <c r="H200" s="8" t="s">
        <v>181</v>
      </c>
      <c r="I200" s="2" t="s">
        <v>96</v>
      </c>
      <c r="J200" s="73" t="s">
        <v>214</v>
      </c>
      <c r="K200" s="26" t="s">
        <v>20</v>
      </c>
      <c r="L200" s="123" t="s">
        <v>557</v>
      </c>
      <c r="M200" s="26"/>
      <c r="N200" s="4"/>
      <c r="O200" s="2" t="s">
        <v>216</v>
      </c>
      <c r="P200" s="6"/>
      <c r="Q200" s="6"/>
      <c r="R200" s="6">
        <v>2008</v>
      </c>
      <c r="S200" s="6"/>
      <c r="T200" s="6"/>
      <c r="U200" s="204"/>
      <c r="DQ200" s="10">
        <v>0</v>
      </c>
    </row>
    <row r="201" spans="1:121" ht="38.25" x14ac:dyDescent="0.2">
      <c r="A201" s="18">
        <f>VLOOKUP(L201,LEGEND!$B$3:$C$11,2,FALSE)</f>
        <v>2</v>
      </c>
      <c r="B201" s="30" t="s">
        <v>559</v>
      </c>
      <c r="C201" s="6" t="s">
        <v>592</v>
      </c>
      <c r="D201" s="20" t="str">
        <f t="shared" si="1"/>
        <v/>
      </c>
      <c r="E201" s="31" t="s">
        <v>218</v>
      </c>
      <c r="F201" s="2" t="s">
        <v>212</v>
      </c>
      <c r="G201" s="2" t="s">
        <v>213</v>
      </c>
      <c r="H201" s="8" t="s">
        <v>181</v>
      </c>
      <c r="I201" s="2" t="s">
        <v>96</v>
      </c>
      <c r="J201" s="73" t="s">
        <v>219</v>
      </c>
      <c r="K201" s="26" t="s">
        <v>20</v>
      </c>
      <c r="L201" s="123" t="s">
        <v>557</v>
      </c>
      <c r="M201" s="26"/>
      <c r="N201" s="4" t="s">
        <v>215</v>
      </c>
      <c r="O201" s="2" t="s">
        <v>216</v>
      </c>
      <c r="P201" s="6"/>
      <c r="Q201" s="6"/>
      <c r="R201" s="6">
        <v>2007</v>
      </c>
      <c r="S201" s="6"/>
      <c r="T201" s="6"/>
      <c r="U201" s="21"/>
    </row>
    <row r="202" spans="1:121" x14ac:dyDescent="0.2">
      <c r="A202" s="18">
        <f>VLOOKUP(L202,LEGEND!$B$3:$C$11,2,FALSE)</f>
        <v>2</v>
      </c>
      <c r="B202" s="30" t="s">
        <v>15</v>
      </c>
      <c r="C202" s="6" t="str">
        <f>$Q202</f>
        <v>020</v>
      </c>
      <c r="D202" s="20" t="str">
        <f t="shared" si="1"/>
        <v>DSH</v>
      </c>
      <c r="E202" s="8" t="s">
        <v>220</v>
      </c>
      <c r="F202" s="9" t="s">
        <v>100</v>
      </c>
      <c r="G202" s="8" t="s">
        <v>227</v>
      </c>
      <c r="H202" s="8" t="s">
        <v>223</v>
      </c>
      <c r="I202" s="8" t="s">
        <v>20</v>
      </c>
      <c r="J202" s="211" t="s">
        <v>20</v>
      </c>
      <c r="K202" s="8" t="s">
        <v>20</v>
      </c>
      <c r="L202" s="123" t="s">
        <v>22</v>
      </c>
      <c r="M202" s="26"/>
      <c r="N202" s="4" t="s">
        <v>226</v>
      </c>
      <c r="O202" s="2" t="s">
        <v>65</v>
      </c>
      <c r="P202" s="6">
        <v>8450</v>
      </c>
      <c r="Q202" s="6" t="s">
        <v>228</v>
      </c>
      <c r="R202" s="6"/>
      <c r="S202" s="6" t="str">
        <f>IF(LEN($Q202)&gt;3,RIGHT($Q202,LEN($Q202)-3),"")</f>
        <v/>
      </c>
      <c r="T202" s="6" t="s">
        <v>25</v>
      </c>
      <c r="U202" s="21"/>
    </row>
    <row r="203" spans="1:121" ht="25.5" x14ac:dyDescent="0.2">
      <c r="A203" s="18">
        <f>VLOOKUP(L203,LEGEND!$B$3:$C$11,2,FALSE)</f>
        <v>2</v>
      </c>
      <c r="B203" s="30" t="s">
        <v>15</v>
      </c>
      <c r="C203" s="6">
        <f>$Q203</f>
        <v>268</v>
      </c>
      <c r="D203" s="20" t="str">
        <f t="shared" si="1"/>
        <v>DSH</v>
      </c>
      <c r="E203" s="2" t="s">
        <v>220</v>
      </c>
      <c r="F203" s="5" t="s">
        <v>221</v>
      </c>
      <c r="G203" s="2" t="s">
        <v>222</v>
      </c>
      <c r="H203" s="8" t="s">
        <v>223</v>
      </c>
      <c r="I203" s="2" t="s">
        <v>224</v>
      </c>
      <c r="J203" s="205" t="s">
        <v>225</v>
      </c>
      <c r="K203" s="2" t="s">
        <v>20</v>
      </c>
      <c r="L203" s="123" t="s">
        <v>22</v>
      </c>
      <c r="M203" s="26"/>
      <c r="N203" s="4" t="s">
        <v>226</v>
      </c>
      <c r="O203" s="2" t="s">
        <v>20</v>
      </c>
      <c r="P203" s="6">
        <v>10870</v>
      </c>
      <c r="Q203" s="6">
        <v>268</v>
      </c>
      <c r="R203" s="6"/>
      <c r="S203" s="6" t="str">
        <f>IF(LEN($Q203)&gt;3,RIGHT($Q203,LEN($Q203)-3),"")</f>
        <v/>
      </c>
      <c r="T203" s="29" t="s">
        <v>25</v>
      </c>
      <c r="U203" s="21"/>
    </row>
    <row r="204" spans="1:121" x14ac:dyDescent="0.2">
      <c r="A204" s="18">
        <f>VLOOKUP(L204,LEGEND!$B$3:$C$11,2,FALSE)</f>
        <v>2</v>
      </c>
      <c r="B204" s="30" t="s">
        <v>15</v>
      </c>
      <c r="C204" s="6" t="str">
        <f>$Q204</f>
        <v>202A</v>
      </c>
      <c r="D204" s="20" t="str">
        <f t="shared" si="1"/>
        <v>DSH</v>
      </c>
      <c r="E204" s="2" t="s">
        <v>220</v>
      </c>
      <c r="F204" s="5" t="s">
        <v>17</v>
      </c>
      <c r="G204" s="2" t="s">
        <v>229</v>
      </c>
      <c r="H204" s="8" t="s">
        <v>223</v>
      </c>
      <c r="I204" s="2" t="s">
        <v>230</v>
      </c>
      <c r="J204" s="209" t="s">
        <v>231</v>
      </c>
      <c r="K204" s="2" t="s">
        <v>20</v>
      </c>
      <c r="L204" s="123" t="s">
        <v>22</v>
      </c>
      <c r="M204" s="26"/>
      <c r="N204" s="23"/>
      <c r="O204" s="2" t="s">
        <v>232</v>
      </c>
      <c r="P204" s="6">
        <v>17647</v>
      </c>
      <c r="Q204" s="6" t="s">
        <v>233</v>
      </c>
      <c r="R204" s="6"/>
      <c r="S204" s="6"/>
      <c r="T204" s="6" t="s">
        <v>25</v>
      </c>
      <c r="U204" s="23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</row>
    <row r="205" spans="1:121" ht="38.25" hidden="1" x14ac:dyDescent="0.2">
      <c r="A205" s="18">
        <v>0</v>
      </c>
      <c r="B205" s="6" t="s">
        <v>15</v>
      </c>
      <c r="C205" s="6" t="s">
        <v>991</v>
      </c>
      <c r="D205" s="20" t="s">
        <v>770</v>
      </c>
      <c r="E205" s="2" t="s">
        <v>377</v>
      </c>
      <c r="F205" s="5" t="s">
        <v>381</v>
      </c>
      <c r="G205" s="2" t="s">
        <v>382</v>
      </c>
      <c r="H205" s="2" t="s">
        <v>223</v>
      </c>
      <c r="I205" s="2" t="s">
        <v>90</v>
      </c>
      <c r="J205" s="100">
        <v>40269</v>
      </c>
      <c r="K205" s="160">
        <v>40603</v>
      </c>
      <c r="L205" s="123" t="s">
        <v>143</v>
      </c>
      <c r="M205" s="4"/>
      <c r="N205" s="4"/>
      <c r="O205" s="4"/>
      <c r="P205" s="29">
        <v>11910</v>
      </c>
      <c r="Q205" s="29" t="s">
        <v>991</v>
      </c>
      <c r="R205" s="29" t="s">
        <v>991</v>
      </c>
      <c r="S205" s="29" t="s">
        <v>1187</v>
      </c>
      <c r="T205" s="29"/>
      <c r="U205" s="29"/>
    </row>
    <row r="206" spans="1:121" ht="25.5" x14ac:dyDescent="0.2">
      <c r="A206" s="18">
        <f>VLOOKUP(L206,LEGEND!$B$3:$C$11,2,FALSE)</f>
        <v>2</v>
      </c>
      <c r="B206" s="30" t="s">
        <v>15</v>
      </c>
      <c r="C206" s="6">
        <f>$Q206</f>
        <v>268</v>
      </c>
      <c r="D206" s="20" t="str">
        <f>IF($T206="Y",HYPERLINK((CONCATENATE("http://www.etics.org/doc/document_download.php?document=",$P206)),"DSH"),"")</f>
        <v>DSH</v>
      </c>
      <c r="E206" s="2" t="s">
        <v>234</v>
      </c>
      <c r="F206" s="5" t="s">
        <v>235</v>
      </c>
      <c r="G206" s="2" t="s">
        <v>222</v>
      </c>
      <c r="H206" s="8" t="s">
        <v>223</v>
      </c>
      <c r="I206" s="2" t="s">
        <v>224</v>
      </c>
      <c r="J206" s="205" t="s">
        <v>225</v>
      </c>
      <c r="K206" s="2" t="s">
        <v>20</v>
      </c>
      <c r="L206" s="123" t="s">
        <v>22</v>
      </c>
      <c r="M206" s="26"/>
      <c r="N206" s="4" t="s">
        <v>226</v>
      </c>
      <c r="O206" s="2" t="s">
        <v>20</v>
      </c>
      <c r="P206" s="6">
        <v>10870</v>
      </c>
      <c r="Q206" s="6">
        <v>268</v>
      </c>
      <c r="R206" s="6"/>
      <c r="S206" s="6" t="str">
        <f>IF(LEN($Q206)&gt;3,RIGHT($Q206,LEN($Q206)-3),"")</f>
        <v/>
      </c>
      <c r="T206" s="29" t="s">
        <v>25</v>
      </c>
      <c r="U206" s="21"/>
    </row>
    <row r="207" spans="1:121" ht="25.5" hidden="1" x14ac:dyDescent="0.2">
      <c r="A207" s="18">
        <v>0</v>
      </c>
      <c r="B207" s="6" t="s">
        <v>15</v>
      </c>
      <c r="C207" s="89" t="s">
        <v>992</v>
      </c>
      <c r="D207" s="20" t="s">
        <v>770</v>
      </c>
      <c r="E207" s="2" t="s">
        <v>993</v>
      </c>
      <c r="F207" s="5" t="s">
        <v>994</v>
      </c>
      <c r="G207" s="2" t="s">
        <v>995</v>
      </c>
      <c r="H207" s="2" t="s">
        <v>223</v>
      </c>
      <c r="I207" s="2" t="s">
        <v>90</v>
      </c>
      <c r="J207" s="90">
        <v>40269</v>
      </c>
      <c r="K207" s="160" t="s">
        <v>20</v>
      </c>
      <c r="L207" s="123" t="s">
        <v>143</v>
      </c>
      <c r="M207" s="26"/>
      <c r="N207" s="23"/>
      <c r="O207" s="111" t="s">
        <v>1201</v>
      </c>
      <c r="P207" s="29">
        <v>8536</v>
      </c>
      <c r="Q207" s="29" t="s">
        <v>992</v>
      </c>
      <c r="R207" s="29">
        <v>244</v>
      </c>
      <c r="S207" s="29" t="s">
        <v>1187</v>
      </c>
      <c r="T207" s="29" t="s">
        <v>25</v>
      </c>
      <c r="U207" s="29" t="s">
        <v>477</v>
      </c>
    </row>
    <row r="208" spans="1:121" ht="25.5" hidden="1" x14ac:dyDescent="0.2">
      <c r="A208" s="18">
        <v>0</v>
      </c>
      <c r="B208" s="6" t="s">
        <v>15</v>
      </c>
      <c r="C208" s="89" t="s">
        <v>736</v>
      </c>
      <c r="D208" s="20" t="s">
        <v>770</v>
      </c>
      <c r="E208" s="92" t="s">
        <v>658</v>
      </c>
      <c r="F208" s="93" t="s">
        <v>661</v>
      </c>
      <c r="G208" s="92" t="s">
        <v>662</v>
      </c>
      <c r="H208" s="92" t="s">
        <v>429</v>
      </c>
      <c r="I208" s="2" t="s">
        <v>90</v>
      </c>
      <c r="J208" s="90">
        <v>40269</v>
      </c>
      <c r="K208" s="159" t="s">
        <v>20</v>
      </c>
      <c r="L208" s="123" t="s">
        <v>465</v>
      </c>
      <c r="M208" s="26" t="s">
        <v>73</v>
      </c>
      <c r="N208" s="4"/>
      <c r="O208" s="88" t="s">
        <v>706</v>
      </c>
      <c r="P208" s="29">
        <v>8537</v>
      </c>
      <c r="Q208" s="29" t="s">
        <v>736</v>
      </c>
      <c r="R208" s="29">
        <v>245</v>
      </c>
      <c r="S208" s="29" t="s">
        <v>1187</v>
      </c>
      <c r="T208" s="29" t="s">
        <v>25</v>
      </c>
      <c r="U208" s="29" t="s">
        <v>545</v>
      </c>
    </row>
    <row r="209" spans="1:121" ht="25.5" hidden="1" x14ac:dyDescent="0.2">
      <c r="A209" s="18">
        <v>0</v>
      </c>
      <c r="B209" s="6" t="s">
        <v>15</v>
      </c>
      <c r="C209" s="89" t="s">
        <v>737</v>
      </c>
      <c r="D209" s="20" t="s">
        <v>770</v>
      </c>
      <c r="E209" s="92" t="s">
        <v>658</v>
      </c>
      <c r="F209" s="93" t="s">
        <v>663</v>
      </c>
      <c r="G209" s="92" t="s">
        <v>664</v>
      </c>
      <c r="H209" s="92" t="s">
        <v>429</v>
      </c>
      <c r="I209" s="2" t="s">
        <v>90</v>
      </c>
      <c r="J209" s="90">
        <v>40269</v>
      </c>
      <c r="K209" s="159" t="s">
        <v>20</v>
      </c>
      <c r="L209" s="123" t="s">
        <v>465</v>
      </c>
      <c r="M209" s="26" t="s">
        <v>73</v>
      </c>
      <c r="N209" s="4"/>
      <c r="O209" s="88" t="s">
        <v>706</v>
      </c>
      <c r="P209" s="29">
        <v>8538</v>
      </c>
      <c r="Q209" s="29" t="s">
        <v>737</v>
      </c>
      <c r="R209" s="29">
        <v>246</v>
      </c>
      <c r="S209" s="29" t="s">
        <v>1187</v>
      </c>
      <c r="T209" s="29" t="s">
        <v>25</v>
      </c>
      <c r="U209" s="29" t="s">
        <v>545</v>
      </c>
    </row>
    <row r="210" spans="1:121" hidden="1" x14ac:dyDescent="0.2">
      <c r="A210" s="18">
        <v>0</v>
      </c>
      <c r="B210" s="6" t="s">
        <v>15</v>
      </c>
      <c r="C210" s="89" t="s">
        <v>712</v>
      </c>
      <c r="D210" s="20" t="s">
        <v>770</v>
      </c>
      <c r="E210" s="92" t="s">
        <v>431</v>
      </c>
      <c r="F210" s="93" t="s">
        <v>622</v>
      </c>
      <c r="G210" s="92" t="s">
        <v>268</v>
      </c>
      <c r="H210" s="92" t="s">
        <v>429</v>
      </c>
      <c r="I210" s="2" t="s">
        <v>90</v>
      </c>
      <c r="J210" s="90">
        <v>40269</v>
      </c>
      <c r="K210" s="159" t="s">
        <v>20</v>
      </c>
      <c r="L210" s="123" t="s">
        <v>465</v>
      </c>
      <c r="M210" s="26" t="s">
        <v>73</v>
      </c>
      <c r="N210" s="4"/>
      <c r="O210" s="88" t="s">
        <v>706</v>
      </c>
      <c r="P210" s="29">
        <v>8539</v>
      </c>
      <c r="Q210" s="29" t="s">
        <v>712</v>
      </c>
      <c r="R210" s="29">
        <v>247</v>
      </c>
      <c r="S210" s="29" t="s">
        <v>1187</v>
      </c>
      <c r="T210" s="29" t="s">
        <v>25</v>
      </c>
      <c r="U210" s="29" t="s">
        <v>545</v>
      </c>
    </row>
    <row r="211" spans="1:121" ht="25.5" hidden="1" x14ac:dyDescent="0.2">
      <c r="A211" s="18">
        <v>0</v>
      </c>
      <c r="B211" s="6" t="s">
        <v>15</v>
      </c>
      <c r="C211" s="89" t="s">
        <v>996</v>
      </c>
      <c r="D211" s="20" t="s">
        <v>770</v>
      </c>
      <c r="E211" s="2" t="s">
        <v>17</v>
      </c>
      <c r="F211" s="5" t="s">
        <v>20</v>
      </c>
      <c r="G211" s="2" t="s">
        <v>997</v>
      </c>
      <c r="H211" s="2" t="s">
        <v>181</v>
      </c>
      <c r="I211" s="2" t="s">
        <v>90</v>
      </c>
      <c r="J211" s="90">
        <v>40269</v>
      </c>
      <c r="K211" s="160" t="s">
        <v>20</v>
      </c>
      <c r="L211" s="123" t="s">
        <v>466</v>
      </c>
      <c r="M211" s="26"/>
      <c r="N211" s="4"/>
      <c r="O211" s="109" t="s">
        <v>1202</v>
      </c>
      <c r="P211" s="29">
        <v>8540</v>
      </c>
      <c r="Q211" s="29" t="s">
        <v>996</v>
      </c>
      <c r="R211" s="29">
        <v>248</v>
      </c>
      <c r="S211" s="29" t="s">
        <v>1187</v>
      </c>
      <c r="T211" s="29" t="s">
        <v>25</v>
      </c>
      <c r="U211" s="29" t="s">
        <v>488</v>
      </c>
    </row>
    <row r="212" spans="1:121" ht="25.5" x14ac:dyDescent="0.2">
      <c r="A212" s="18">
        <f>VLOOKUP(L212,LEGEND!$B$3:$C$11,2,FALSE)</f>
        <v>2</v>
      </c>
      <c r="B212" s="30" t="s">
        <v>15</v>
      </c>
      <c r="C212" s="6">
        <f t="shared" ref="C212:C217" si="2">$Q212</f>
        <v>262</v>
      </c>
      <c r="D212" s="20" t="str">
        <f t="shared" ref="D212:D217" si="3">IF($T212="Y",HYPERLINK((CONCATENATE("http://www.etics.org/doc/document_download.php?document=",$P212)),"DSH"),"")</f>
        <v>DSH</v>
      </c>
      <c r="E212" s="2" t="s">
        <v>234</v>
      </c>
      <c r="F212" s="2" t="s">
        <v>240</v>
      </c>
      <c r="G212" s="2" t="s">
        <v>241</v>
      </c>
      <c r="H212" s="8" t="s">
        <v>223</v>
      </c>
      <c r="I212" s="2" t="s">
        <v>182</v>
      </c>
      <c r="J212" s="205">
        <v>41334</v>
      </c>
      <c r="K212" s="2" t="s">
        <v>20</v>
      </c>
      <c r="L212" s="123" t="s">
        <v>22</v>
      </c>
      <c r="M212" s="26"/>
      <c r="N212" s="23"/>
      <c r="O212" s="2" t="s">
        <v>242</v>
      </c>
      <c r="P212" s="6">
        <v>9966</v>
      </c>
      <c r="Q212" s="6">
        <v>262</v>
      </c>
      <c r="R212" s="6"/>
      <c r="S212" s="6" t="str">
        <f>IF(LEN($Q212)&gt;3,RIGHT($Q212,LEN($Q212)-3),"")</f>
        <v/>
      </c>
      <c r="T212" s="6" t="s">
        <v>25</v>
      </c>
      <c r="U212" s="23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</row>
    <row r="213" spans="1:121" s="1" customFormat="1" ht="89.25" x14ac:dyDescent="0.2">
      <c r="A213" s="18">
        <f>VLOOKUP(L213,LEGEND!$B$3:$C$11,2,FALSE)</f>
        <v>2</v>
      </c>
      <c r="B213" s="30" t="s">
        <v>15</v>
      </c>
      <c r="C213" s="6">
        <f t="shared" si="2"/>
        <v>287</v>
      </c>
      <c r="D213" s="20" t="str">
        <f t="shared" si="3"/>
        <v>DSH</v>
      </c>
      <c r="E213" s="2" t="s">
        <v>598</v>
      </c>
      <c r="F213" s="2" t="s">
        <v>597</v>
      </c>
      <c r="G213" s="3" t="s">
        <v>599</v>
      </c>
      <c r="H213" s="8" t="s">
        <v>223</v>
      </c>
      <c r="I213" s="2" t="s">
        <v>600</v>
      </c>
      <c r="J213" s="211" t="s">
        <v>601</v>
      </c>
      <c r="K213" s="2" t="s">
        <v>20</v>
      </c>
      <c r="L213" s="123" t="s">
        <v>22</v>
      </c>
      <c r="M213" s="26" t="s">
        <v>73</v>
      </c>
      <c r="N213" s="4"/>
      <c r="O213" s="6"/>
      <c r="P213" s="6">
        <v>15754</v>
      </c>
      <c r="Q213" s="6">
        <v>287</v>
      </c>
      <c r="R213" s="6"/>
      <c r="S213" s="6"/>
      <c r="T213" s="6" t="s">
        <v>25</v>
      </c>
      <c r="U213" s="2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</row>
    <row r="214" spans="1:121" ht="25.5" x14ac:dyDescent="0.2">
      <c r="A214" s="18">
        <f>VLOOKUP(L214,LEGEND!$B$3:$C$11,2,FALSE)</f>
        <v>2</v>
      </c>
      <c r="B214" s="30" t="s">
        <v>15</v>
      </c>
      <c r="C214" s="6" t="str">
        <f t="shared" si="2"/>
        <v>238</v>
      </c>
      <c r="D214" s="20" t="str">
        <f t="shared" si="3"/>
        <v>DSH</v>
      </c>
      <c r="E214" s="8" t="s">
        <v>260</v>
      </c>
      <c r="F214" s="9" t="s">
        <v>261</v>
      </c>
      <c r="G214" s="8" t="s">
        <v>262</v>
      </c>
      <c r="H214" s="8" t="s">
        <v>223</v>
      </c>
      <c r="I214" s="2" t="s">
        <v>263</v>
      </c>
      <c r="J214" s="211" t="s">
        <v>264</v>
      </c>
      <c r="K214" s="8" t="s">
        <v>20</v>
      </c>
      <c r="L214" s="123" t="s">
        <v>22</v>
      </c>
      <c r="M214" s="26"/>
      <c r="N214" s="4"/>
      <c r="O214" s="8" t="s">
        <v>265</v>
      </c>
      <c r="P214" s="6">
        <v>8531</v>
      </c>
      <c r="Q214" s="6" t="s">
        <v>266</v>
      </c>
      <c r="R214" s="6"/>
      <c r="S214" s="6" t="str">
        <f>IF(LEN($Q214)&gt;3,RIGHT($Q214,LEN($Q214)-3),"")</f>
        <v/>
      </c>
      <c r="T214" s="6" t="s">
        <v>25</v>
      </c>
      <c r="U214" s="21"/>
    </row>
    <row r="215" spans="1:121" ht="25.5" x14ac:dyDescent="0.2">
      <c r="A215" s="18">
        <f>VLOOKUP(L215,LEGEND!$B$3:$C$11,2,FALSE)</f>
        <v>2</v>
      </c>
      <c r="B215" s="30" t="s">
        <v>15</v>
      </c>
      <c r="C215" s="6" t="str">
        <f t="shared" si="2"/>
        <v>239</v>
      </c>
      <c r="D215" s="20" t="str">
        <f t="shared" si="3"/>
        <v>DSH</v>
      </c>
      <c r="E215" s="8" t="s">
        <v>260</v>
      </c>
      <c r="F215" s="9" t="s">
        <v>270</v>
      </c>
      <c r="G215" s="8" t="s">
        <v>271</v>
      </c>
      <c r="H215" s="8" t="s">
        <v>223</v>
      </c>
      <c r="I215" s="2" t="s">
        <v>263</v>
      </c>
      <c r="J215" s="211" t="s">
        <v>264</v>
      </c>
      <c r="K215" s="8" t="s">
        <v>20</v>
      </c>
      <c r="L215" s="123" t="s">
        <v>22</v>
      </c>
      <c r="M215" s="26"/>
      <c r="N215" s="4"/>
      <c r="O215" s="8" t="s">
        <v>272</v>
      </c>
      <c r="P215" s="6">
        <v>8532</v>
      </c>
      <c r="Q215" s="6" t="s">
        <v>273</v>
      </c>
      <c r="R215" s="6"/>
      <c r="S215" s="6" t="str">
        <f>IF(LEN($Q215)&gt;3,RIGHT($Q215,LEN($Q215)-3),"")</f>
        <v/>
      </c>
      <c r="T215" s="6" t="s">
        <v>25</v>
      </c>
      <c r="U215" s="21"/>
    </row>
    <row r="216" spans="1:121" ht="38.25" x14ac:dyDescent="0.2">
      <c r="A216" s="18">
        <f>VLOOKUP(L216,LEGEND!$B$3:$C$11,2,FALSE)</f>
        <v>2</v>
      </c>
      <c r="B216" s="30" t="s">
        <v>15</v>
      </c>
      <c r="C216" s="6" t="str">
        <f t="shared" si="2"/>
        <v>240</v>
      </c>
      <c r="D216" s="20" t="str">
        <f t="shared" si="3"/>
        <v>DSH</v>
      </c>
      <c r="E216" s="8" t="s">
        <v>260</v>
      </c>
      <c r="F216" s="9" t="s">
        <v>274</v>
      </c>
      <c r="G216" s="8" t="s">
        <v>275</v>
      </c>
      <c r="H216" s="8" t="s">
        <v>223</v>
      </c>
      <c r="I216" s="2" t="s">
        <v>263</v>
      </c>
      <c r="J216" s="211" t="s">
        <v>264</v>
      </c>
      <c r="K216" s="8" t="s">
        <v>20</v>
      </c>
      <c r="L216" s="123" t="s">
        <v>22</v>
      </c>
      <c r="M216" s="26"/>
      <c r="N216" s="4"/>
      <c r="O216" s="2" t="s">
        <v>276</v>
      </c>
      <c r="P216" s="6">
        <v>8533</v>
      </c>
      <c r="Q216" s="6" t="s">
        <v>277</v>
      </c>
      <c r="R216" s="6"/>
      <c r="S216" s="6" t="str">
        <f>IF(LEN($Q216)&gt;3,RIGHT($Q216,LEN($Q216)-3),"")</f>
        <v/>
      </c>
      <c r="T216" s="6" t="s">
        <v>25</v>
      </c>
      <c r="U216" s="21"/>
    </row>
    <row r="217" spans="1:121" ht="25.5" x14ac:dyDescent="0.2">
      <c r="A217" s="18">
        <f>VLOOKUP(L217,LEGEND!$B$3:$C$11,2,FALSE)</f>
        <v>2</v>
      </c>
      <c r="B217" s="30" t="s">
        <v>15</v>
      </c>
      <c r="C217" s="6">
        <f t="shared" si="2"/>
        <v>253</v>
      </c>
      <c r="D217" s="20" t="str">
        <f t="shared" si="3"/>
        <v>DSH</v>
      </c>
      <c r="E217" s="8" t="s">
        <v>260</v>
      </c>
      <c r="F217" s="9" t="s">
        <v>278</v>
      </c>
      <c r="G217" s="8" t="s">
        <v>279</v>
      </c>
      <c r="H217" s="8" t="s">
        <v>223</v>
      </c>
      <c r="I217" s="2" t="s">
        <v>87</v>
      </c>
      <c r="J217" s="211">
        <v>40603</v>
      </c>
      <c r="K217" s="8" t="s">
        <v>20</v>
      </c>
      <c r="L217" s="123" t="s">
        <v>22</v>
      </c>
      <c r="M217" s="26"/>
      <c r="N217" s="4"/>
      <c r="O217" s="8" t="s">
        <v>20</v>
      </c>
      <c r="P217" s="6">
        <v>8547</v>
      </c>
      <c r="Q217" s="6">
        <v>253</v>
      </c>
      <c r="R217" s="6"/>
      <c r="S217" s="6" t="str">
        <f>IF(LEN($Q217)&gt;3,RIGHT($Q217,LEN($Q217)-3),"")</f>
        <v/>
      </c>
      <c r="T217" s="6" t="s">
        <v>25</v>
      </c>
      <c r="U217" s="21"/>
    </row>
    <row r="218" spans="1:121" ht="38.25" hidden="1" x14ac:dyDescent="0.2">
      <c r="A218" s="18">
        <v>0</v>
      </c>
      <c r="B218" s="6" t="s">
        <v>15</v>
      </c>
      <c r="C218" s="89">
        <v>255</v>
      </c>
      <c r="D218" s="20" t="s">
        <v>770</v>
      </c>
      <c r="E218" s="92" t="s">
        <v>665</v>
      </c>
      <c r="F218" s="93" t="s">
        <v>666</v>
      </c>
      <c r="G218" s="92" t="s">
        <v>667</v>
      </c>
      <c r="H218" s="92" t="s">
        <v>429</v>
      </c>
      <c r="I218" s="2" t="s">
        <v>87</v>
      </c>
      <c r="J218" s="90">
        <v>40603</v>
      </c>
      <c r="K218" s="159" t="s">
        <v>20</v>
      </c>
      <c r="L218" s="123" t="s">
        <v>465</v>
      </c>
      <c r="M218" s="26" t="s">
        <v>73</v>
      </c>
      <c r="N218" s="4"/>
      <c r="O218" s="88" t="s">
        <v>706</v>
      </c>
      <c r="P218" s="29">
        <v>8549</v>
      </c>
      <c r="Q218" s="29">
        <v>255</v>
      </c>
      <c r="R218" s="29">
        <v>255</v>
      </c>
      <c r="S218" s="29" t="s">
        <v>1187</v>
      </c>
      <c r="T218" s="29" t="s">
        <v>25</v>
      </c>
      <c r="U218" s="29" t="s">
        <v>545</v>
      </c>
    </row>
    <row r="219" spans="1:121" ht="25.5" hidden="1" x14ac:dyDescent="0.2">
      <c r="A219" s="18">
        <v>0</v>
      </c>
      <c r="B219" s="6" t="s">
        <v>15</v>
      </c>
      <c r="C219" s="89">
        <v>256</v>
      </c>
      <c r="D219" s="20" t="s">
        <v>770</v>
      </c>
      <c r="E219" s="92" t="s">
        <v>458</v>
      </c>
      <c r="F219" s="93" t="s">
        <v>620</v>
      </c>
      <c r="G219" s="92" t="s">
        <v>627</v>
      </c>
      <c r="H219" s="92" t="s">
        <v>429</v>
      </c>
      <c r="I219" s="2" t="s">
        <v>87</v>
      </c>
      <c r="J219" s="90">
        <v>40603</v>
      </c>
      <c r="K219" s="159" t="s">
        <v>20</v>
      </c>
      <c r="L219" s="123" t="s">
        <v>465</v>
      </c>
      <c r="M219" s="26" t="s">
        <v>73</v>
      </c>
      <c r="N219" s="4"/>
      <c r="O219" s="88" t="s">
        <v>706</v>
      </c>
      <c r="P219" s="29">
        <v>8550</v>
      </c>
      <c r="Q219" s="29">
        <v>256</v>
      </c>
      <c r="R219" s="29">
        <v>256</v>
      </c>
      <c r="S219" s="29" t="s">
        <v>1187</v>
      </c>
      <c r="T219" s="29" t="s">
        <v>25</v>
      </c>
      <c r="U219" s="29" t="s">
        <v>545</v>
      </c>
    </row>
    <row r="220" spans="1:121" ht="51" hidden="1" x14ac:dyDescent="0.2">
      <c r="A220" s="18">
        <v>0</v>
      </c>
      <c r="B220" s="6" t="s">
        <v>15</v>
      </c>
      <c r="C220" s="6">
        <v>257</v>
      </c>
      <c r="D220" s="20" t="s">
        <v>770</v>
      </c>
      <c r="E220" s="2" t="s">
        <v>304</v>
      </c>
      <c r="F220" s="5" t="s">
        <v>336</v>
      </c>
      <c r="G220" s="2" t="s">
        <v>337</v>
      </c>
      <c r="H220" s="2" t="s">
        <v>223</v>
      </c>
      <c r="I220" s="2" t="s">
        <v>87</v>
      </c>
      <c r="J220" s="100">
        <v>40603</v>
      </c>
      <c r="K220" s="160">
        <v>41029</v>
      </c>
      <c r="L220" s="123" t="s">
        <v>143</v>
      </c>
      <c r="M220" s="4"/>
      <c r="N220" s="4"/>
      <c r="O220" s="4"/>
      <c r="P220" s="29">
        <v>12060</v>
      </c>
      <c r="Q220" s="29">
        <v>257</v>
      </c>
      <c r="R220" s="29">
        <v>257</v>
      </c>
      <c r="S220" s="29" t="s">
        <v>1187</v>
      </c>
      <c r="T220" s="29"/>
      <c r="U220" s="29"/>
    </row>
    <row r="221" spans="1:121" ht="25.5" x14ac:dyDescent="0.2">
      <c r="A221" s="18">
        <f>VLOOKUP(L221,LEGEND!$B$3:$C$11,2,FALSE)</f>
        <v>2</v>
      </c>
      <c r="B221" s="30" t="s">
        <v>15</v>
      </c>
      <c r="C221" s="6" t="str">
        <f>$Q221</f>
        <v>241</v>
      </c>
      <c r="D221" s="20" t="str">
        <f>IF($T221="Y",HYPERLINK((CONCATENATE("http://www.etics.org/doc/document_download.php?document=",$P221)),"DSH"),"")</f>
        <v>DSH</v>
      </c>
      <c r="E221" s="8" t="s">
        <v>260</v>
      </c>
      <c r="F221" s="9" t="s">
        <v>280</v>
      </c>
      <c r="G221" s="8" t="s">
        <v>281</v>
      </c>
      <c r="H221" s="8" t="s">
        <v>223</v>
      </c>
      <c r="I221" s="2" t="s">
        <v>263</v>
      </c>
      <c r="J221" s="211" t="s">
        <v>264</v>
      </c>
      <c r="K221" s="8" t="s">
        <v>20</v>
      </c>
      <c r="L221" s="123" t="s">
        <v>22</v>
      </c>
      <c r="M221" s="26"/>
      <c r="N221" s="4"/>
      <c r="O221" s="8" t="s">
        <v>282</v>
      </c>
      <c r="P221" s="6">
        <v>8534</v>
      </c>
      <c r="Q221" s="6" t="s">
        <v>283</v>
      </c>
      <c r="R221" s="6"/>
      <c r="S221" s="6" t="str">
        <f>IF(LEN($Q221)&gt;3,RIGHT($Q221,LEN($Q221)-3),"")</f>
        <v/>
      </c>
      <c r="T221" s="6" t="s">
        <v>25</v>
      </c>
      <c r="U221" s="21"/>
    </row>
    <row r="222" spans="1:121" ht="25.5" x14ac:dyDescent="0.2">
      <c r="A222" s="18">
        <f>VLOOKUP(L222,LEGEND!$B$3:$C$11,2,FALSE)</f>
        <v>2</v>
      </c>
      <c r="B222" s="30" t="s">
        <v>15</v>
      </c>
      <c r="C222" s="6">
        <f>$Q222</f>
        <v>281</v>
      </c>
      <c r="D222" s="20" t="str">
        <f>IF($T222="Y",HYPERLINK((CONCATENATE("http://www.etics.org/doc/document_download.php?document=",$P222)),"DSH"),"")</f>
        <v>DSH</v>
      </c>
      <c r="E222" s="2" t="s">
        <v>284</v>
      </c>
      <c r="F222" s="5" t="s">
        <v>287</v>
      </c>
      <c r="G222" s="2" t="s">
        <v>288</v>
      </c>
      <c r="H222" s="8" t="s">
        <v>223</v>
      </c>
      <c r="I222" s="2" t="s">
        <v>289</v>
      </c>
      <c r="J222" s="211">
        <v>43137</v>
      </c>
      <c r="K222" s="101"/>
      <c r="L222" s="123" t="s">
        <v>22</v>
      </c>
      <c r="M222" s="26"/>
      <c r="N222" s="4"/>
      <c r="O222" s="2" t="s">
        <v>290</v>
      </c>
      <c r="P222" s="6">
        <v>13806</v>
      </c>
      <c r="Q222" s="6">
        <v>281</v>
      </c>
      <c r="R222" s="6"/>
      <c r="S222" s="6"/>
      <c r="T222" s="29" t="s">
        <v>25</v>
      </c>
      <c r="U222" s="21"/>
    </row>
    <row r="223" spans="1:121" ht="25.5" x14ac:dyDescent="0.2">
      <c r="A223" s="18">
        <f>VLOOKUP(L223,LEGEND!$B$3:$C$11,2,FALSE)</f>
        <v>2</v>
      </c>
      <c r="B223" s="30" t="s">
        <v>15</v>
      </c>
      <c r="C223" s="6">
        <f>$Q223</f>
        <v>265</v>
      </c>
      <c r="D223" s="20" t="str">
        <f>IF($T223="Y",HYPERLINK((CONCATENATE("http://www.etics.org/doc/document_download.php?document=",$P223)),"DSH"),"")</f>
        <v>DSH</v>
      </c>
      <c r="E223" s="2" t="s">
        <v>284</v>
      </c>
      <c r="F223" s="5" t="s">
        <v>285</v>
      </c>
      <c r="G223" s="2" t="s">
        <v>286</v>
      </c>
      <c r="H223" s="8" t="s">
        <v>223</v>
      </c>
      <c r="I223" s="2" t="s">
        <v>224</v>
      </c>
      <c r="J223" s="205" t="s">
        <v>231</v>
      </c>
      <c r="K223" s="2" t="s">
        <v>20</v>
      </c>
      <c r="L223" s="123" t="s">
        <v>22</v>
      </c>
      <c r="M223" s="26"/>
      <c r="N223" s="4"/>
      <c r="O223" s="2" t="s">
        <v>20</v>
      </c>
      <c r="P223" s="6">
        <v>10785</v>
      </c>
      <c r="Q223" s="6">
        <v>265</v>
      </c>
      <c r="R223" s="6"/>
      <c r="S223" s="6"/>
      <c r="T223" s="29" t="s">
        <v>25</v>
      </c>
      <c r="U223" s="21"/>
    </row>
    <row r="224" spans="1:121" ht="25.5" hidden="1" x14ac:dyDescent="0.2">
      <c r="A224" s="18">
        <v>0</v>
      </c>
      <c r="B224" s="6" t="s">
        <v>15</v>
      </c>
      <c r="C224" s="89">
        <v>261</v>
      </c>
      <c r="D224" s="20" t="s">
        <v>770</v>
      </c>
      <c r="E224" s="92" t="s">
        <v>458</v>
      </c>
      <c r="F224" s="93" t="s">
        <v>625</v>
      </c>
      <c r="G224" s="92" t="s">
        <v>626</v>
      </c>
      <c r="H224" s="92" t="s">
        <v>429</v>
      </c>
      <c r="I224" s="2" t="s">
        <v>87</v>
      </c>
      <c r="J224" s="90">
        <v>40664</v>
      </c>
      <c r="K224" s="159" t="s">
        <v>20</v>
      </c>
      <c r="L224" s="123" t="s">
        <v>465</v>
      </c>
      <c r="M224" s="26" t="s">
        <v>73</v>
      </c>
      <c r="N224" s="4"/>
      <c r="O224" s="88" t="s">
        <v>706</v>
      </c>
      <c r="P224" s="29">
        <v>8555</v>
      </c>
      <c r="Q224" s="29">
        <v>261</v>
      </c>
      <c r="R224" s="29">
        <v>261</v>
      </c>
      <c r="S224" s="29" t="s">
        <v>1187</v>
      </c>
      <c r="T224" s="29" t="s">
        <v>25</v>
      </c>
      <c r="U224" s="29" t="s">
        <v>545</v>
      </c>
    </row>
    <row r="225" spans="1:121" x14ac:dyDescent="0.2">
      <c r="A225" s="18">
        <f>VLOOKUP(L225,LEGEND!$B$3:$C$11,2,FALSE)</f>
        <v>2</v>
      </c>
      <c r="B225" s="30" t="s">
        <v>15</v>
      </c>
      <c r="C225" s="6">
        <f t="shared" ref="C225:C231" si="4">$Q225</f>
        <v>285</v>
      </c>
      <c r="D225" s="20" t="str">
        <f t="shared" ref="D225:D232" si="5">IF($T225="Y",HYPERLINK((CONCATENATE("http://www.etics.org/doc/document_download.php?document=",$P225)),"DSH"),"")</f>
        <v>DSH</v>
      </c>
      <c r="E225" s="2" t="s">
        <v>291</v>
      </c>
      <c r="F225" s="5" t="s">
        <v>292</v>
      </c>
      <c r="G225" s="2" t="s">
        <v>293</v>
      </c>
      <c r="H225" s="8" t="s">
        <v>223</v>
      </c>
      <c r="I225" s="2" t="s">
        <v>289</v>
      </c>
      <c r="J225" s="211">
        <v>43137</v>
      </c>
      <c r="K225" s="101"/>
      <c r="L225" s="123" t="s">
        <v>22</v>
      </c>
      <c r="M225" s="26"/>
      <c r="N225" s="4"/>
      <c r="O225" s="2" t="s">
        <v>290</v>
      </c>
      <c r="P225" s="6">
        <v>13811</v>
      </c>
      <c r="Q225" s="6">
        <v>285</v>
      </c>
      <c r="R225" s="6"/>
      <c r="S225" s="6"/>
      <c r="T225" s="29" t="s">
        <v>25</v>
      </c>
      <c r="U225" s="21"/>
    </row>
    <row r="226" spans="1:121" ht="25.5" x14ac:dyDescent="0.2">
      <c r="A226" s="18">
        <f>VLOOKUP(L226,LEGEND!$B$3:$C$11,2,FALSE)</f>
        <v>2</v>
      </c>
      <c r="B226" s="30" t="s">
        <v>15</v>
      </c>
      <c r="C226" s="6" t="str">
        <f t="shared" si="4"/>
        <v>216</v>
      </c>
      <c r="D226" s="20" t="str">
        <f t="shared" si="5"/>
        <v>DSH</v>
      </c>
      <c r="E226" s="8" t="s">
        <v>294</v>
      </c>
      <c r="F226" s="5" t="s">
        <v>301</v>
      </c>
      <c r="G226" s="5" t="s">
        <v>302</v>
      </c>
      <c r="H226" s="8" t="s">
        <v>223</v>
      </c>
      <c r="I226" s="2" t="s">
        <v>263</v>
      </c>
      <c r="J226" s="211" t="s">
        <v>264</v>
      </c>
      <c r="K226" s="2" t="s">
        <v>20</v>
      </c>
      <c r="L226" s="123" t="s">
        <v>22</v>
      </c>
      <c r="M226" s="26"/>
      <c r="N226" s="4"/>
      <c r="O226" s="12" t="s">
        <v>20</v>
      </c>
      <c r="P226" s="6">
        <v>8513</v>
      </c>
      <c r="Q226" s="6" t="s">
        <v>303</v>
      </c>
      <c r="R226" s="6"/>
      <c r="S226" s="6"/>
      <c r="T226" s="6" t="s">
        <v>25</v>
      </c>
      <c r="U226" s="21"/>
    </row>
    <row r="227" spans="1:121" ht="38.25" x14ac:dyDescent="0.2">
      <c r="A227" s="18">
        <f>VLOOKUP(L227,LEGEND!$B$3:$C$11,2,FALSE)</f>
        <v>2</v>
      </c>
      <c r="B227" s="30" t="s">
        <v>15</v>
      </c>
      <c r="C227" s="6" t="str">
        <f t="shared" si="4"/>
        <v>226</v>
      </c>
      <c r="D227" s="20" t="str">
        <f t="shared" si="5"/>
        <v>DSH</v>
      </c>
      <c r="E227" s="8" t="s">
        <v>294</v>
      </c>
      <c r="F227" s="9" t="s">
        <v>292</v>
      </c>
      <c r="G227" s="8" t="s">
        <v>295</v>
      </c>
      <c r="H227" s="8" t="s">
        <v>223</v>
      </c>
      <c r="I227" s="2" t="s">
        <v>263</v>
      </c>
      <c r="J227" s="211" t="s">
        <v>264</v>
      </c>
      <c r="K227" s="8" t="s">
        <v>20</v>
      </c>
      <c r="L227" s="123" t="s">
        <v>22</v>
      </c>
      <c r="M227" s="26"/>
      <c r="N227" s="4"/>
      <c r="O227" s="8" t="s">
        <v>296</v>
      </c>
      <c r="P227" s="6">
        <v>8520</v>
      </c>
      <c r="Q227" s="6" t="s">
        <v>297</v>
      </c>
      <c r="R227" s="6"/>
      <c r="S227" s="6"/>
      <c r="T227" s="6" t="s">
        <v>25</v>
      </c>
      <c r="U227" s="21"/>
    </row>
    <row r="228" spans="1:121" ht="38.25" x14ac:dyDescent="0.2">
      <c r="A228" s="18">
        <f>VLOOKUP(L228,LEGEND!$B$3:$C$11,2,FALSE)</f>
        <v>2</v>
      </c>
      <c r="B228" s="30" t="s">
        <v>15</v>
      </c>
      <c r="C228" s="6" t="str">
        <f t="shared" si="4"/>
        <v>215</v>
      </c>
      <c r="D228" s="20" t="str">
        <f t="shared" si="5"/>
        <v>DSH</v>
      </c>
      <c r="E228" s="8" t="s">
        <v>294</v>
      </c>
      <c r="F228" s="5" t="s">
        <v>298</v>
      </c>
      <c r="G228" s="5" t="s">
        <v>299</v>
      </c>
      <c r="H228" s="8" t="s">
        <v>223</v>
      </c>
      <c r="I228" s="2" t="s">
        <v>263</v>
      </c>
      <c r="J228" s="211" t="s">
        <v>264</v>
      </c>
      <c r="K228" s="2" t="s">
        <v>20</v>
      </c>
      <c r="L228" s="123" t="s">
        <v>22</v>
      </c>
      <c r="M228" s="26"/>
      <c r="N228" s="4"/>
      <c r="O228" s="12" t="s">
        <v>20</v>
      </c>
      <c r="P228" s="6">
        <v>8512</v>
      </c>
      <c r="Q228" s="6" t="s">
        <v>300</v>
      </c>
      <c r="R228" s="6"/>
      <c r="S228" s="6"/>
      <c r="T228" s="6" t="s">
        <v>25</v>
      </c>
      <c r="U228" s="21"/>
    </row>
    <row r="229" spans="1:121" ht="51" x14ac:dyDescent="0.2">
      <c r="A229" s="18">
        <f>VLOOKUP(L229,LEGEND!$B$3:$C$11,2,FALSE)</f>
        <v>2</v>
      </c>
      <c r="B229" s="30" t="s">
        <v>15</v>
      </c>
      <c r="C229" s="6" t="str">
        <f t="shared" si="4"/>
        <v>257C</v>
      </c>
      <c r="D229" s="20" t="str">
        <f t="shared" si="5"/>
        <v>DSH</v>
      </c>
      <c r="E229" s="2" t="s">
        <v>304</v>
      </c>
      <c r="F229" s="2" t="s">
        <v>336</v>
      </c>
      <c r="G229" s="2" t="s">
        <v>337</v>
      </c>
      <c r="H229" s="8" t="s">
        <v>223</v>
      </c>
      <c r="I229" s="2" t="s">
        <v>224</v>
      </c>
      <c r="J229" s="205" t="s">
        <v>231</v>
      </c>
      <c r="K229" s="2" t="s">
        <v>20</v>
      </c>
      <c r="L229" s="123" t="s">
        <v>22</v>
      </c>
      <c r="M229" s="26"/>
      <c r="N229" s="4"/>
      <c r="O229" s="2" t="s">
        <v>338</v>
      </c>
      <c r="P229" s="6">
        <v>10784</v>
      </c>
      <c r="Q229" s="6" t="s">
        <v>339</v>
      </c>
      <c r="R229" s="6"/>
      <c r="S229" s="6"/>
      <c r="T229" s="6" t="s">
        <v>25</v>
      </c>
      <c r="U229" s="21"/>
    </row>
    <row r="230" spans="1:121" ht="51" x14ac:dyDescent="0.2">
      <c r="A230" s="18">
        <f>VLOOKUP(L230,LEGEND!$B$3:$C$11,2,FALSE)</f>
        <v>2</v>
      </c>
      <c r="B230" s="30" t="s">
        <v>15</v>
      </c>
      <c r="C230" s="6">
        <f t="shared" si="4"/>
        <v>254</v>
      </c>
      <c r="D230" s="20" t="str">
        <f t="shared" si="5"/>
        <v>DSH</v>
      </c>
      <c r="E230" s="2" t="s">
        <v>304</v>
      </c>
      <c r="F230" s="5" t="s">
        <v>334</v>
      </c>
      <c r="G230" s="2" t="s">
        <v>335</v>
      </c>
      <c r="H230" s="8" t="s">
        <v>223</v>
      </c>
      <c r="I230" s="2" t="s">
        <v>87</v>
      </c>
      <c r="J230" s="211">
        <v>40603</v>
      </c>
      <c r="K230" s="2" t="s">
        <v>20</v>
      </c>
      <c r="L230" s="123" t="s">
        <v>22</v>
      </c>
      <c r="M230" s="26"/>
      <c r="N230" s="4"/>
      <c r="O230" s="12" t="s">
        <v>20</v>
      </c>
      <c r="P230" s="6">
        <v>8548</v>
      </c>
      <c r="Q230" s="6">
        <v>254</v>
      </c>
      <c r="R230" s="6"/>
      <c r="S230" s="6"/>
      <c r="T230" s="6" t="s">
        <v>25</v>
      </c>
      <c r="U230" s="21"/>
    </row>
    <row r="231" spans="1:121" x14ac:dyDescent="0.2">
      <c r="A231" s="18">
        <f>VLOOKUP(L231,LEGEND!$B$3:$C$11,2,FALSE)</f>
        <v>2</v>
      </c>
      <c r="B231" s="30" t="s">
        <v>15</v>
      </c>
      <c r="C231" s="6" t="str">
        <f t="shared" si="4"/>
        <v>233</v>
      </c>
      <c r="D231" s="20" t="str">
        <f t="shared" si="5"/>
        <v>DSH</v>
      </c>
      <c r="E231" s="8" t="s">
        <v>304</v>
      </c>
      <c r="F231" s="5" t="s">
        <v>305</v>
      </c>
      <c r="G231" s="5" t="s">
        <v>306</v>
      </c>
      <c r="H231" s="8" t="s">
        <v>223</v>
      </c>
      <c r="I231" s="2" t="s">
        <v>263</v>
      </c>
      <c r="J231" s="211" t="s">
        <v>264</v>
      </c>
      <c r="K231" s="2" t="s">
        <v>20</v>
      </c>
      <c r="L231" s="123" t="s">
        <v>22</v>
      </c>
      <c r="M231" s="26"/>
      <c r="N231" s="4"/>
      <c r="O231" s="12" t="s">
        <v>20</v>
      </c>
      <c r="P231" s="6">
        <v>8526</v>
      </c>
      <c r="Q231" s="6" t="s">
        <v>307</v>
      </c>
      <c r="R231" s="6"/>
      <c r="S231" s="6"/>
      <c r="T231" s="6" t="s">
        <v>25</v>
      </c>
      <c r="U231" s="21"/>
    </row>
    <row r="232" spans="1:121" ht="63.75" x14ac:dyDescent="0.2">
      <c r="A232" s="18">
        <f>VLOOKUP(L232,LEGEND!$B$3:$C$11,2,FALSE)</f>
        <v>2</v>
      </c>
      <c r="B232" s="6" t="s">
        <v>326</v>
      </c>
      <c r="C232" s="6" t="s">
        <v>327</v>
      </c>
      <c r="D232" s="20" t="str">
        <f t="shared" si="5"/>
        <v/>
      </c>
      <c r="E232" s="2" t="s">
        <v>304</v>
      </c>
      <c r="F232" s="5" t="s">
        <v>328</v>
      </c>
      <c r="G232" s="2" t="s">
        <v>329</v>
      </c>
      <c r="H232" s="8" t="s">
        <v>223</v>
      </c>
      <c r="I232" s="2" t="s">
        <v>330</v>
      </c>
      <c r="J232" s="74">
        <v>39988</v>
      </c>
      <c r="K232" s="26" t="s">
        <v>20</v>
      </c>
      <c r="L232" s="123" t="s">
        <v>22</v>
      </c>
      <c r="M232" s="26"/>
      <c r="N232" s="27"/>
      <c r="O232" s="2" t="s">
        <v>20</v>
      </c>
      <c r="P232" s="19"/>
      <c r="Q232" s="6"/>
      <c r="R232" s="6">
        <f>VALUE(IF(LEN($Q232)&gt;3,LEFT($Q232,3),$Q232))</f>
        <v>0</v>
      </c>
      <c r="S232" s="77">
        <v>1</v>
      </c>
      <c r="T232" s="6"/>
      <c r="U232" s="27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</row>
    <row r="233" spans="1:121" ht="25.5" hidden="1" x14ac:dyDescent="0.2">
      <c r="A233" s="18">
        <v>0</v>
      </c>
      <c r="B233" s="26" t="s">
        <v>15</v>
      </c>
      <c r="C233" s="89">
        <v>268</v>
      </c>
      <c r="D233" s="20" t="s">
        <v>770</v>
      </c>
      <c r="E233" s="2" t="s">
        <v>1002</v>
      </c>
      <c r="F233" s="5" t="s">
        <v>235</v>
      </c>
      <c r="G233" s="2" t="s">
        <v>222</v>
      </c>
      <c r="H233" s="2" t="s">
        <v>223</v>
      </c>
      <c r="I233" s="2" t="s">
        <v>224</v>
      </c>
      <c r="J233" s="103" t="s">
        <v>225</v>
      </c>
      <c r="K233" s="160" t="s">
        <v>20</v>
      </c>
      <c r="L233" s="123" t="s">
        <v>143</v>
      </c>
      <c r="M233" s="26"/>
      <c r="N233" s="4"/>
      <c r="O233" s="110" t="s">
        <v>1203</v>
      </c>
      <c r="P233" s="29">
        <v>10870</v>
      </c>
      <c r="Q233" s="29">
        <v>268</v>
      </c>
      <c r="R233" s="29">
        <v>268</v>
      </c>
      <c r="S233" s="29" t="s">
        <v>1187</v>
      </c>
      <c r="T233" s="29" t="s">
        <v>25</v>
      </c>
      <c r="U233" s="29" t="s">
        <v>477</v>
      </c>
    </row>
    <row r="234" spans="1:121" ht="25.5" x14ac:dyDescent="0.2">
      <c r="A234" s="18">
        <f>VLOOKUP(L234,LEGEND!$B$3:$C$11,2,FALSE)</f>
        <v>2</v>
      </c>
      <c r="B234" s="30" t="s">
        <v>15</v>
      </c>
      <c r="C234" s="6" t="str">
        <f>$Q234</f>
        <v>250</v>
      </c>
      <c r="D234" s="20" t="str">
        <f>IF($T234="Y",HYPERLINK((CONCATENATE("http://www.etics.org/doc/document_download.php?document=",$P234)),"DSH"),"")</f>
        <v>DSH</v>
      </c>
      <c r="E234" s="2" t="s">
        <v>304</v>
      </c>
      <c r="F234" s="5" t="s">
        <v>331</v>
      </c>
      <c r="G234" s="2" t="s">
        <v>332</v>
      </c>
      <c r="H234" s="8" t="s">
        <v>223</v>
      </c>
      <c r="I234" s="2" t="s">
        <v>90</v>
      </c>
      <c r="J234" s="211">
        <v>40269</v>
      </c>
      <c r="K234" s="2" t="s">
        <v>20</v>
      </c>
      <c r="L234" s="123" t="s">
        <v>22</v>
      </c>
      <c r="M234" s="26"/>
      <c r="N234" s="4"/>
      <c r="O234" s="12" t="s">
        <v>20</v>
      </c>
      <c r="P234" s="6">
        <v>8542</v>
      </c>
      <c r="Q234" s="6" t="s">
        <v>333</v>
      </c>
      <c r="R234" s="6"/>
      <c r="S234" s="6"/>
      <c r="T234" s="6" t="s">
        <v>25</v>
      </c>
      <c r="U234" s="21"/>
    </row>
    <row r="235" spans="1:121" ht="25.5" hidden="1" x14ac:dyDescent="0.2">
      <c r="A235" s="18">
        <v>0</v>
      </c>
      <c r="B235" s="26" t="s">
        <v>15</v>
      </c>
      <c r="C235" s="89">
        <v>269</v>
      </c>
      <c r="D235" s="20" t="s">
        <v>770</v>
      </c>
      <c r="E235" s="92" t="s">
        <v>674</v>
      </c>
      <c r="F235" s="93" t="s">
        <v>675</v>
      </c>
      <c r="G235" s="92" t="s">
        <v>676</v>
      </c>
      <c r="H235" s="92" t="s">
        <v>429</v>
      </c>
      <c r="I235" s="2" t="s">
        <v>20</v>
      </c>
      <c r="J235" s="103" t="s">
        <v>702</v>
      </c>
      <c r="K235" s="159" t="s">
        <v>20</v>
      </c>
      <c r="L235" s="123" t="s">
        <v>465</v>
      </c>
      <c r="M235" s="26" t="s">
        <v>73</v>
      </c>
      <c r="N235" s="4"/>
      <c r="O235" s="88" t="s">
        <v>706</v>
      </c>
      <c r="P235" s="29">
        <v>11191</v>
      </c>
      <c r="Q235" s="29">
        <v>269</v>
      </c>
      <c r="R235" s="29">
        <v>269</v>
      </c>
      <c r="S235" s="29" t="s">
        <v>1187</v>
      </c>
      <c r="T235" s="29" t="s">
        <v>25</v>
      </c>
      <c r="U235" s="29" t="s">
        <v>545</v>
      </c>
    </row>
    <row r="236" spans="1:121" ht="25.5" hidden="1" x14ac:dyDescent="0.2">
      <c r="A236" s="18">
        <v>0</v>
      </c>
      <c r="B236" s="26" t="s">
        <v>15</v>
      </c>
      <c r="C236" s="89">
        <v>270</v>
      </c>
      <c r="D236" s="20" t="s">
        <v>770</v>
      </c>
      <c r="E236" s="92" t="s">
        <v>1003</v>
      </c>
      <c r="F236" s="93" t="s">
        <v>1004</v>
      </c>
      <c r="G236" s="92" t="s">
        <v>1005</v>
      </c>
      <c r="H236" s="92" t="s">
        <v>429</v>
      </c>
      <c r="I236" s="2" t="s">
        <v>20</v>
      </c>
      <c r="J236" s="103" t="s">
        <v>702</v>
      </c>
      <c r="K236" s="159" t="s">
        <v>20</v>
      </c>
      <c r="L236" s="123" t="s">
        <v>143</v>
      </c>
      <c r="M236" s="26" t="s">
        <v>73</v>
      </c>
      <c r="N236" s="4"/>
      <c r="O236" s="88" t="s">
        <v>1204</v>
      </c>
      <c r="P236" s="29">
        <v>11192</v>
      </c>
      <c r="Q236" s="29">
        <v>270</v>
      </c>
      <c r="R236" s="29">
        <v>270</v>
      </c>
      <c r="S236" s="29" t="s">
        <v>1187</v>
      </c>
      <c r="T236" s="29" t="s">
        <v>25</v>
      </c>
      <c r="U236" s="29" t="s">
        <v>545</v>
      </c>
    </row>
    <row r="237" spans="1:121" hidden="1" x14ac:dyDescent="0.2">
      <c r="A237" s="18">
        <v>0</v>
      </c>
      <c r="B237" s="26" t="s">
        <v>15</v>
      </c>
      <c r="C237" s="89">
        <v>271</v>
      </c>
      <c r="D237" s="20" t="s">
        <v>770</v>
      </c>
      <c r="E237" s="92" t="s">
        <v>1003</v>
      </c>
      <c r="F237" s="93" t="s">
        <v>1006</v>
      </c>
      <c r="G237" s="92" t="s">
        <v>1007</v>
      </c>
      <c r="H237" s="92" t="s">
        <v>429</v>
      </c>
      <c r="I237" s="2" t="s">
        <v>20</v>
      </c>
      <c r="J237" s="103" t="s">
        <v>702</v>
      </c>
      <c r="K237" s="159" t="s">
        <v>20</v>
      </c>
      <c r="L237" s="123" t="s">
        <v>143</v>
      </c>
      <c r="M237" s="26" t="s">
        <v>73</v>
      </c>
      <c r="N237" s="4"/>
      <c r="O237" s="88" t="s">
        <v>1204</v>
      </c>
      <c r="P237" s="29">
        <v>11193</v>
      </c>
      <c r="Q237" s="29">
        <v>271</v>
      </c>
      <c r="R237" s="29">
        <v>271</v>
      </c>
      <c r="S237" s="29" t="s">
        <v>1187</v>
      </c>
      <c r="T237" s="29" t="s">
        <v>25</v>
      </c>
      <c r="U237" s="29" t="s">
        <v>545</v>
      </c>
    </row>
    <row r="238" spans="1:121" ht="38.25" hidden="1" x14ac:dyDescent="0.2">
      <c r="A238" s="18">
        <v>0</v>
      </c>
      <c r="B238" s="30" t="s">
        <v>15</v>
      </c>
      <c r="C238" s="89">
        <v>272</v>
      </c>
      <c r="D238" s="20" t="s">
        <v>770</v>
      </c>
      <c r="E238" s="92" t="s">
        <v>1008</v>
      </c>
      <c r="F238" s="93" t="s">
        <v>1009</v>
      </c>
      <c r="G238" s="92" t="s">
        <v>1010</v>
      </c>
      <c r="H238" s="92" t="s">
        <v>429</v>
      </c>
      <c r="I238" s="2" t="s">
        <v>71</v>
      </c>
      <c r="J238" s="103">
        <v>42053</v>
      </c>
      <c r="K238" s="159" t="s">
        <v>20</v>
      </c>
      <c r="L238" s="123" t="s">
        <v>143</v>
      </c>
      <c r="M238" s="26" t="s">
        <v>73</v>
      </c>
      <c r="N238" s="4"/>
      <c r="O238" s="88" t="s">
        <v>1204</v>
      </c>
      <c r="P238" s="29">
        <v>12895</v>
      </c>
      <c r="Q238" s="29">
        <v>272</v>
      </c>
      <c r="R238" s="29">
        <v>272</v>
      </c>
      <c r="S238" s="29" t="s">
        <v>1187</v>
      </c>
      <c r="T238" s="29" t="s">
        <v>25</v>
      </c>
      <c r="U238" s="29" t="s">
        <v>545</v>
      </c>
    </row>
    <row r="239" spans="1:121" ht="38.25" x14ac:dyDescent="0.2">
      <c r="A239" s="18">
        <f>VLOOKUP(L239,LEGEND!$B$3:$C$11,2,FALSE)</f>
        <v>2</v>
      </c>
      <c r="B239" s="30" t="s">
        <v>15</v>
      </c>
      <c r="C239" s="6">
        <f>$Q239</f>
        <v>286</v>
      </c>
      <c r="D239" s="20" t="str">
        <f>IF($T239="Y",HYPERLINK((CONCATENATE("http://www.etics.org/doc/document_download.php?document=",$P239)),"DSH"),"")</f>
        <v>DSH</v>
      </c>
      <c r="E239" s="2" t="s">
        <v>340</v>
      </c>
      <c r="F239" s="5" t="s">
        <v>341</v>
      </c>
      <c r="G239" s="2" t="s">
        <v>342</v>
      </c>
      <c r="H239" s="8" t="s">
        <v>223</v>
      </c>
      <c r="I239" s="2" t="s">
        <v>343</v>
      </c>
      <c r="J239" s="211">
        <v>43502</v>
      </c>
      <c r="K239" s="101"/>
      <c r="L239" s="123" t="s">
        <v>22</v>
      </c>
      <c r="M239" s="26"/>
      <c r="N239" s="4"/>
      <c r="O239" s="2" t="s">
        <v>344</v>
      </c>
      <c r="P239" s="6">
        <v>15121</v>
      </c>
      <c r="Q239" s="6">
        <v>286</v>
      </c>
      <c r="R239" s="6"/>
      <c r="S239" s="6"/>
      <c r="T239" s="29" t="s">
        <v>25</v>
      </c>
      <c r="U239" s="21"/>
    </row>
    <row r="240" spans="1:121" x14ac:dyDescent="0.2">
      <c r="A240" s="18">
        <f>VLOOKUP(L240,LEGEND!$B$3:$C$11,2,FALSE)</f>
        <v>2</v>
      </c>
      <c r="B240" s="30" t="s">
        <v>15</v>
      </c>
      <c r="C240" s="6" t="str">
        <f>$Q240</f>
        <v>203</v>
      </c>
      <c r="D240" s="20" t="str">
        <f>IF($T240="Y",HYPERLINK((CONCATENATE("http://www.etics.org/doc/document_download.php?document=",$P240)),"DSH"),"")</f>
        <v>DSH</v>
      </c>
      <c r="E240" s="2" t="s">
        <v>345</v>
      </c>
      <c r="F240" s="5" t="s">
        <v>17</v>
      </c>
      <c r="G240" s="2" t="s">
        <v>346</v>
      </c>
      <c r="H240" s="8" t="s">
        <v>223</v>
      </c>
      <c r="I240" s="2" t="s">
        <v>347</v>
      </c>
      <c r="J240" s="209">
        <v>39356</v>
      </c>
      <c r="K240" s="2" t="s">
        <v>20</v>
      </c>
      <c r="L240" s="123" t="s">
        <v>22</v>
      </c>
      <c r="M240" s="26"/>
      <c r="N240" s="4"/>
      <c r="O240" s="2" t="s">
        <v>65</v>
      </c>
      <c r="P240" s="6">
        <v>8503</v>
      </c>
      <c r="Q240" s="6" t="s">
        <v>348</v>
      </c>
      <c r="R240" s="6"/>
      <c r="S240" s="6"/>
      <c r="T240" s="6" t="s">
        <v>25</v>
      </c>
      <c r="U240" s="21"/>
    </row>
    <row r="241" spans="1:21" ht="25.5" hidden="1" x14ac:dyDescent="0.2">
      <c r="A241" s="18">
        <v>0</v>
      </c>
      <c r="B241" s="30" t="s">
        <v>15</v>
      </c>
      <c r="C241" s="89">
        <v>275</v>
      </c>
      <c r="D241" s="20" t="s">
        <v>770</v>
      </c>
      <c r="E241" s="92" t="s">
        <v>677</v>
      </c>
      <c r="F241" s="93" t="s">
        <v>678</v>
      </c>
      <c r="G241" s="92" t="s">
        <v>679</v>
      </c>
      <c r="H241" s="92" t="s">
        <v>429</v>
      </c>
      <c r="I241" s="2" t="s">
        <v>129</v>
      </c>
      <c r="J241" s="103">
        <v>42053</v>
      </c>
      <c r="K241" s="159" t="s">
        <v>20</v>
      </c>
      <c r="L241" s="123" t="s">
        <v>465</v>
      </c>
      <c r="M241" s="26" t="s">
        <v>73</v>
      </c>
      <c r="N241" s="27"/>
      <c r="O241" s="88" t="s">
        <v>706</v>
      </c>
      <c r="P241" s="29">
        <v>12122</v>
      </c>
      <c r="Q241" s="29">
        <v>275</v>
      </c>
      <c r="R241" s="29">
        <v>275</v>
      </c>
      <c r="S241" s="29" t="s">
        <v>1187</v>
      </c>
      <c r="T241" s="29" t="s">
        <v>25</v>
      </c>
      <c r="U241" s="29" t="s">
        <v>545</v>
      </c>
    </row>
    <row r="242" spans="1:21" ht="25.5" hidden="1" x14ac:dyDescent="0.2">
      <c r="A242" s="18">
        <v>0</v>
      </c>
      <c r="B242" s="30" t="s">
        <v>15</v>
      </c>
      <c r="C242" s="89">
        <v>276</v>
      </c>
      <c r="D242" s="20" t="s">
        <v>770</v>
      </c>
      <c r="E242" s="92" t="s">
        <v>680</v>
      </c>
      <c r="F242" s="93" t="s">
        <v>681</v>
      </c>
      <c r="G242" s="92" t="s">
        <v>679</v>
      </c>
      <c r="H242" s="92" t="s">
        <v>429</v>
      </c>
      <c r="I242" s="2" t="s">
        <v>129</v>
      </c>
      <c r="J242" s="103">
        <v>42053</v>
      </c>
      <c r="K242" s="159" t="s">
        <v>20</v>
      </c>
      <c r="L242" s="123" t="s">
        <v>465</v>
      </c>
      <c r="M242" s="26" t="s">
        <v>73</v>
      </c>
      <c r="N242" s="27"/>
      <c r="O242" s="88" t="s">
        <v>706</v>
      </c>
      <c r="P242" s="29">
        <v>12123</v>
      </c>
      <c r="Q242" s="29">
        <v>276</v>
      </c>
      <c r="R242" s="29">
        <v>276</v>
      </c>
      <c r="S242" s="29" t="s">
        <v>1187</v>
      </c>
      <c r="T242" s="29" t="s">
        <v>25</v>
      </c>
      <c r="U242" s="29" t="s">
        <v>545</v>
      </c>
    </row>
    <row r="243" spans="1:21" ht="38.25" x14ac:dyDescent="0.2">
      <c r="A243" s="18">
        <f>VLOOKUP(L243,LEGEND!$B$3:$C$11,2,FALSE)</f>
        <v>2</v>
      </c>
      <c r="B243" s="30" t="s">
        <v>15</v>
      </c>
      <c r="C243" s="6" t="str">
        <f>$Q243</f>
        <v>264</v>
      </c>
      <c r="D243" s="20" t="str">
        <f>IF($T243="Y",HYPERLINK((CONCATENATE("http://www.etics.org/doc/document_download.php?document=",$P243)),"DSH"),"")</f>
        <v>DSH</v>
      </c>
      <c r="E243" s="5" t="s">
        <v>349</v>
      </c>
      <c r="F243" s="2" t="s">
        <v>350</v>
      </c>
      <c r="G243" s="8" t="s">
        <v>351</v>
      </c>
      <c r="H243" s="8" t="s">
        <v>223</v>
      </c>
      <c r="I243" s="4" t="s">
        <v>182</v>
      </c>
      <c r="J243" s="205">
        <v>41365</v>
      </c>
      <c r="K243" s="2" t="s">
        <v>20</v>
      </c>
      <c r="L243" s="123" t="s">
        <v>22</v>
      </c>
      <c r="M243" s="26"/>
      <c r="N243" s="2"/>
      <c r="O243" s="5" t="s">
        <v>20</v>
      </c>
      <c r="P243" s="26">
        <v>10126</v>
      </c>
      <c r="Q243" s="70" t="s">
        <v>352</v>
      </c>
      <c r="R243" s="6"/>
      <c r="S243" s="6"/>
      <c r="T243" s="26" t="s">
        <v>25</v>
      </c>
      <c r="U243" s="21"/>
    </row>
    <row r="244" spans="1:21" ht="25.5" hidden="1" x14ac:dyDescent="0.2">
      <c r="A244" s="18">
        <v>0</v>
      </c>
      <c r="B244" s="30" t="s">
        <v>15</v>
      </c>
      <c r="C244" s="89">
        <v>278</v>
      </c>
      <c r="D244" s="20" t="s">
        <v>770</v>
      </c>
      <c r="E244" s="46" t="s">
        <v>67</v>
      </c>
      <c r="F244" s="45" t="s">
        <v>68</v>
      </c>
      <c r="G244" s="44" t="s">
        <v>69</v>
      </c>
      <c r="H244" s="44" t="s">
        <v>70</v>
      </c>
      <c r="I244" s="2" t="s">
        <v>71</v>
      </c>
      <c r="J244" s="103">
        <v>42248</v>
      </c>
      <c r="K244" s="161"/>
      <c r="L244" s="123" t="s">
        <v>72</v>
      </c>
      <c r="M244" s="26" t="s">
        <v>73</v>
      </c>
      <c r="N244" s="4"/>
      <c r="O244" s="44" t="s">
        <v>1193</v>
      </c>
      <c r="P244" s="29">
        <v>12898</v>
      </c>
      <c r="Q244" s="29">
        <v>278</v>
      </c>
      <c r="R244" s="29">
        <v>278</v>
      </c>
      <c r="S244" s="29" t="s">
        <v>1187</v>
      </c>
      <c r="T244" s="29" t="s">
        <v>25</v>
      </c>
      <c r="U244" s="29" t="s">
        <v>1192</v>
      </c>
    </row>
    <row r="245" spans="1:21" ht="25.5" hidden="1" x14ac:dyDescent="0.2">
      <c r="A245" s="18">
        <v>0</v>
      </c>
      <c r="B245" s="30" t="s">
        <v>15</v>
      </c>
      <c r="C245" s="89">
        <v>279</v>
      </c>
      <c r="D245" s="20" t="s">
        <v>770</v>
      </c>
      <c r="E245" s="46" t="s">
        <v>126</v>
      </c>
      <c r="F245" s="45" t="s">
        <v>127</v>
      </c>
      <c r="G245" s="44" t="s">
        <v>128</v>
      </c>
      <c r="H245" s="46" t="s">
        <v>17</v>
      </c>
      <c r="I245" s="2" t="s">
        <v>129</v>
      </c>
      <c r="J245" s="103">
        <v>42053</v>
      </c>
      <c r="K245" s="161" t="s">
        <v>20</v>
      </c>
      <c r="L245" s="123" t="s">
        <v>72</v>
      </c>
      <c r="M245" s="26" t="s">
        <v>73</v>
      </c>
      <c r="N245" s="27" t="s">
        <v>130</v>
      </c>
      <c r="O245" s="44" t="s">
        <v>1205</v>
      </c>
      <c r="P245" s="29">
        <v>12894</v>
      </c>
      <c r="Q245" s="29">
        <v>279</v>
      </c>
      <c r="R245" s="29">
        <v>279</v>
      </c>
      <c r="S245" s="29" t="s">
        <v>1187</v>
      </c>
      <c r="T245" s="29" t="s">
        <v>25</v>
      </c>
      <c r="U245" s="29" t="s">
        <v>545</v>
      </c>
    </row>
    <row r="246" spans="1:21" ht="25.5" hidden="1" x14ac:dyDescent="0.2">
      <c r="A246" s="18">
        <v>0</v>
      </c>
      <c r="B246" s="30" t="s">
        <v>15</v>
      </c>
      <c r="C246" s="89">
        <v>280</v>
      </c>
      <c r="D246" s="20" t="s">
        <v>770</v>
      </c>
      <c r="E246" s="46" t="s">
        <v>132</v>
      </c>
      <c r="F246" s="45" t="s">
        <v>133</v>
      </c>
      <c r="G246" s="44" t="s">
        <v>69</v>
      </c>
      <c r="H246" s="46" t="s">
        <v>29</v>
      </c>
      <c r="I246" s="2" t="s">
        <v>71</v>
      </c>
      <c r="J246" s="103">
        <v>42248</v>
      </c>
      <c r="K246" s="161"/>
      <c r="L246" s="123" t="s">
        <v>72</v>
      </c>
      <c r="M246" s="26" t="s">
        <v>73</v>
      </c>
      <c r="N246" s="4"/>
      <c r="O246" s="105" t="s">
        <v>1206</v>
      </c>
      <c r="P246" s="29">
        <v>12897</v>
      </c>
      <c r="Q246" s="29">
        <v>280</v>
      </c>
      <c r="R246" s="29">
        <v>280</v>
      </c>
      <c r="S246" s="29" t="s">
        <v>1187</v>
      </c>
      <c r="T246" s="29" t="s">
        <v>25</v>
      </c>
      <c r="U246" s="29" t="s">
        <v>1192</v>
      </c>
    </row>
    <row r="247" spans="1:21" ht="25.5" x14ac:dyDescent="0.2">
      <c r="A247" s="18">
        <f>VLOOKUP(L247,LEGEND!$B$3:$C$11,2,FALSE)</f>
        <v>2</v>
      </c>
      <c r="B247" s="30" t="s">
        <v>15</v>
      </c>
      <c r="C247" s="6" t="str">
        <f>$Q247</f>
        <v>249</v>
      </c>
      <c r="D247" s="20" t="str">
        <f>IF($T247="Y",HYPERLINK((CONCATENATE("http://www.etics.org/doc/document_download.php?document=",$P247)),"DSH"),"")</f>
        <v>DSH</v>
      </c>
      <c r="E247" s="5" t="s">
        <v>353</v>
      </c>
      <c r="F247" s="2" t="s">
        <v>17</v>
      </c>
      <c r="G247" s="8" t="s">
        <v>354</v>
      </c>
      <c r="H247" s="8" t="s">
        <v>223</v>
      </c>
      <c r="I247" s="4" t="s">
        <v>90</v>
      </c>
      <c r="J247" s="205">
        <v>40269</v>
      </c>
      <c r="K247" s="2" t="s">
        <v>20</v>
      </c>
      <c r="L247" s="123" t="s">
        <v>22</v>
      </c>
      <c r="M247" s="26"/>
      <c r="N247" s="2"/>
      <c r="O247" s="5" t="s">
        <v>20</v>
      </c>
      <c r="P247" s="26">
        <v>8541</v>
      </c>
      <c r="Q247" s="70" t="s">
        <v>355</v>
      </c>
      <c r="R247" s="6"/>
      <c r="S247" s="6"/>
      <c r="T247" s="26" t="s">
        <v>25</v>
      </c>
      <c r="U247" s="21"/>
    </row>
    <row r="248" spans="1:21" ht="25.5" x14ac:dyDescent="0.2">
      <c r="A248" s="18">
        <f>VLOOKUP(L248,LEGEND!$B$3:$C$11,2,FALSE)</f>
        <v>2</v>
      </c>
      <c r="B248" s="30" t="s">
        <v>15</v>
      </c>
      <c r="C248" s="6" t="str">
        <f>$Q248</f>
        <v>228</v>
      </c>
      <c r="D248" s="20" t="str">
        <f>IF($T248="Y",HYPERLINK((CONCATENATE("http://www.etics.org/doc/document_download.php?document=",$P248)),"DSH"),"")</f>
        <v>DSH</v>
      </c>
      <c r="E248" s="5" t="s">
        <v>356</v>
      </c>
      <c r="F248" s="2">
        <v>10103</v>
      </c>
      <c r="G248" s="8" t="s">
        <v>357</v>
      </c>
      <c r="H248" s="8" t="s">
        <v>223</v>
      </c>
      <c r="I248" s="4" t="s">
        <v>263</v>
      </c>
      <c r="J248" s="205" t="s">
        <v>264</v>
      </c>
      <c r="K248" s="2" t="s">
        <v>20</v>
      </c>
      <c r="L248" s="123" t="s">
        <v>22</v>
      </c>
      <c r="M248" s="26"/>
      <c r="N248" s="2"/>
      <c r="O248" s="5" t="s">
        <v>358</v>
      </c>
      <c r="P248" s="26">
        <v>8522</v>
      </c>
      <c r="Q248" s="70" t="s">
        <v>359</v>
      </c>
      <c r="R248" s="6"/>
      <c r="S248" s="6"/>
      <c r="T248" s="26" t="s">
        <v>25</v>
      </c>
      <c r="U248" s="21"/>
    </row>
    <row r="249" spans="1:21" ht="51" hidden="1" x14ac:dyDescent="0.2">
      <c r="A249" s="18">
        <v>0</v>
      </c>
      <c r="B249" s="6" t="s">
        <v>15</v>
      </c>
      <c r="C249" s="89">
        <v>283</v>
      </c>
      <c r="D249" s="20" t="s">
        <v>770</v>
      </c>
      <c r="E249" s="2" t="s">
        <v>1011</v>
      </c>
      <c r="F249" s="5" t="s">
        <v>1012</v>
      </c>
      <c r="G249" s="59" t="s">
        <v>1013</v>
      </c>
      <c r="H249" s="2" t="s">
        <v>223</v>
      </c>
      <c r="I249" s="2" t="s">
        <v>289</v>
      </c>
      <c r="J249" s="100">
        <v>43137</v>
      </c>
      <c r="K249" s="160"/>
      <c r="L249" s="123" t="s">
        <v>143</v>
      </c>
      <c r="M249" s="26"/>
      <c r="N249" s="4" t="s">
        <v>1014</v>
      </c>
      <c r="O249" s="111" t="s">
        <v>1207</v>
      </c>
      <c r="P249" s="29">
        <v>13808</v>
      </c>
      <c r="Q249" s="29">
        <v>283</v>
      </c>
      <c r="R249" s="29">
        <v>283</v>
      </c>
      <c r="S249" s="29" t="s">
        <v>1187</v>
      </c>
      <c r="T249" s="29" t="s">
        <v>25</v>
      </c>
      <c r="U249" s="38" t="s">
        <v>507</v>
      </c>
    </row>
    <row r="250" spans="1:21" ht="25.5" hidden="1" x14ac:dyDescent="0.2">
      <c r="A250" s="18">
        <v>0</v>
      </c>
      <c r="B250" s="6" t="s">
        <v>15</v>
      </c>
      <c r="C250" s="89">
        <v>284</v>
      </c>
      <c r="D250" s="20" t="s">
        <v>770</v>
      </c>
      <c r="E250" s="2" t="s">
        <v>1015</v>
      </c>
      <c r="F250" s="5" t="s">
        <v>1016</v>
      </c>
      <c r="G250" s="2" t="s">
        <v>1017</v>
      </c>
      <c r="H250" s="2" t="s">
        <v>223</v>
      </c>
      <c r="I250" s="2" t="s">
        <v>289</v>
      </c>
      <c r="J250" s="100">
        <v>43137</v>
      </c>
      <c r="K250" s="160"/>
      <c r="L250" s="123" t="s">
        <v>143</v>
      </c>
      <c r="M250" s="26"/>
      <c r="N250" s="4" t="s">
        <v>1018</v>
      </c>
      <c r="O250" s="112" t="s">
        <v>1208</v>
      </c>
      <c r="P250" s="29">
        <v>13809</v>
      </c>
      <c r="Q250" s="29">
        <v>284</v>
      </c>
      <c r="R250" s="29">
        <v>284</v>
      </c>
      <c r="S250" s="29" t="s">
        <v>1187</v>
      </c>
      <c r="T250" s="29" t="s">
        <v>25</v>
      </c>
      <c r="U250" s="38" t="s">
        <v>507</v>
      </c>
    </row>
    <row r="251" spans="1:21" x14ac:dyDescent="0.2">
      <c r="A251" s="18">
        <f>VLOOKUP(L251,LEGEND!$B$3:$C$11,2,FALSE)</f>
        <v>2</v>
      </c>
      <c r="B251" s="30" t="s">
        <v>15</v>
      </c>
      <c r="C251" s="6">
        <f>$Q251</f>
        <v>282</v>
      </c>
      <c r="D251" s="20" t="str">
        <f>IF($T251="Y",HYPERLINK((CONCATENATE("http://www.etics.org/doc/document_download.php?document=",$P251)),"DSH"),"")</f>
        <v>DSH</v>
      </c>
      <c r="E251" s="5" t="s">
        <v>360</v>
      </c>
      <c r="F251" s="2" t="s">
        <v>361</v>
      </c>
      <c r="G251" s="8" t="s">
        <v>362</v>
      </c>
      <c r="H251" s="8" t="s">
        <v>223</v>
      </c>
      <c r="I251" s="4" t="s">
        <v>289</v>
      </c>
      <c r="J251" s="205">
        <v>43137</v>
      </c>
      <c r="K251" s="2"/>
      <c r="L251" s="123" t="s">
        <v>22</v>
      </c>
      <c r="M251" s="26"/>
      <c r="N251" s="2"/>
      <c r="O251" s="5" t="s">
        <v>290</v>
      </c>
      <c r="P251" s="26">
        <v>13810</v>
      </c>
      <c r="Q251" s="70">
        <v>282</v>
      </c>
      <c r="R251" s="6"/>
      <c r="S251" s="6"/>
      <c r="T251" s="26" t="s">
        <v>25</v>
      </c>
      <c r="U251" s="21"/>
    </row>
    <row r="252" spans="1:21" ht="38.25" x14ac:dyDescent="0.2">
      <c r="A252" s="18">
        <f>VLOOKUP(L252,LEGEND!$B$3:$C$11,2,FALSE)</f>
        <v>2</v>
      </c>
      <c r="B252" s="30" t="s">
        <v>15</v>
      </c>
      <c r="C252" s="6" t="str">
        <f>$Q252</f>
        <v>229</v>
      </c>
      <c r="D252" s="20" t="str">
        <f>IF($T252="Y",HYPERLINK((CONCATENATE("http://www.etics.org/doc/document_download.php?document=",$P252)),"DSH"),"")</f>
        <v>DSH</v>
      </c>
      <c r="E252" s="5" t="s">
        <v>363</v>
      </c>
      <c r="F252" s="2" t="s">
        <v>364</v>
      </c>
      <c r="G252" s="8" t="s">
        <v>365</v>
      </c>
      <c r="H252" s="8" t="s">
        <v>223</v>
      </c>
      <c r="I252" s="4" t="s">
        <v>263</v>
      </c>
      <c r="J252" s="205" t="s">
        <v>264</v>
      </c>
      <c r="K252" s="2" t="s">
        <v>20</v>
      </c>
      <c r="L252" s="123" t="s">
        <v>22</v>
      </c>
      <c r="M252" s="26"/>
      <c r="N252" s="2"/>
      <c r="O252" s="5" t="s">
        <v>366</v>
      </c>
      <c r="P252" s="26">
        <v>8523</v>
      </c>
      <c r="Q252" s="70" t="s">
        <v>367</v>
      </c>
      <c r="R252" s="6"/>
      <c r="S252" s="6"/>
      <c r="T252" s="26" t="s">
        <v>25</v>
      </c>
      <c r="U252" s="21"/>
    </row>
    <row r="253" spans="1:21" ht="25.5" x14ac:dyDescent="0.2">
      <c r="A253" s="18">
        <f>VLOOKUP(L253,LEGEND!$B$3:$C$11,2,FALSE)</f>
        <v>2</v>
      </c>
      <c r="B253" s="30" t="s">
        <v>15</v>
      </c>
      <c r="C253" s="6" t="str">
        <f>$Q253</f>
        <v>243</v>
      </c>
      <c r="D253" s="20" t="str">
        <f>IF($T253="Y",HYPERLINK((CONCATENATE("http://www.etics.org/doc/document_download.php?document=",$P253)),"DSH"),"")</f>
        <v>DSH</v>
      </c>
      <c r="E253" s="5" t="s">
        <v>377</v>
      </c>
      <c r="F253" s="2" t="s">
        <v>378</v>
      </c>
      <c r="G253" s="8" t="s">
        <v>379</v>
      </c>
      <c r="H253" s="8" t="s">
        <v>223</v>
      </c>
      <c r="I253" s="4" t="s">
        <v>90</v>
      </c>
      <c r="J253" s="205">
        <v>40269</v>
      </c>
      <c r="K253" s="2" t="s">
        <v>20</v>
      </c>
      <c r="L253" s="123" t="s">
        <v>22</v>
      </c>
      <c r="M253" s="26"/>
      <c r="N253" s="2"/>
      <c r="O253" s="5" t="s">
        <v>20</v>
      </c>
      <c r="P253" s="26">
        <v>8535</v>
      </c>
      <c r="Q253" s="70" t="s">
        <v>380</v>
      </c>
      <c r="R253" s="6"/>
      <c r="S253" s="6"/>
      <c r="T253" s="26" t="s">
        <v>25</v>
      </c>
      <c r="U253" s="21"/>
    </row>
    <row r="254" spans="1:21" ht="38.25" x14ac:dyDescent="0.2">
      <c r="A254" s="18">
        <f>VLOOKUP(L254,LEGEND!$B$3:$C$11,2,FALSE)</f>
        <v>2</v>
      </c>
      <c r="B254" s="30" t="s">
        <v>15</v>
      </c>
      <c r="C254" s="6" t="str">
        <f>$Q254</f>
        <v>242A</v>
      </c>
      <c r="D254" s="20" t="str">
        <f>IF($T254="Y",HYPERLINK((CONCATENATE("http://www.etics.org/doc/document_download.php?document=",$P254)),"DSH"),"")</f>
        <v>DSH</v>
      </c>
      <c r="E254" s="2" t="s">
        <v>377</v>
      </c>
      <c r="F254" s="5" t="s">
        <v>381</v>
      </c>
      <c r="G254" s="2" t="s">
        <v>382</v>
      </c>
      <c r="H254" s="8" t="s">
        <v>223</v>
      </c>
      <c r="I254" s="2" t="s">
        <v>87</v>
      </c>
      <c r="J254" s="211">
        <v>40603</v>
      </c>
      <c r="K254" s="2" t="s">
        <v>20</v>
      </c>
      <c r="L254" s="123" t="s">
        <v>22</v>
      </c>
      <c r="M254" s="26"/>
      <c r="N254" s="4"/>
      <c r="O254" s="12" t="s">
        <v>383</v>
      </c>
      <c r="P254" s="6">
        <v>8546</v>
      </c>
      <c r="Q254" s="6" t="s">
        <v>384</v>
      </c>
      <c r="R254" s="6"/>
      <c r="S254" s="6"/>
      <c r="T254" s="6" t="s">
        <v>25</v>
      </c>
      <c r="U254" s="21"/>
    </row>
    <row r="255" spans="1:21" ht="25.5" x14ac:dyDescent="0.2">
      <c r="A255" s="18">
        <f>VLOOKUP(L255,LEGEND!$B$3:$C$11,2,FALSE)</f>
        <v>2</v>
      </c>
      <c r="B255" s="30" t="s">
        <v>15</v>
      </c>
      <c r="C255" s="6">
        <f>$Q255</f>
        <v>268</v>
      </c>
      <c r="D255" s="20" t="str">
        <f>IF($T255="Y",HYPERLINK((CONCATENATE("http://www.etics.org/doc/document_download.php?document=",$P255)),"DSH"),"")</f>
        <v>DSH</v>
      </c>
      <c r="E255" s="2" t="s">
        <v>385</v>
      </c>
      <c r="F255" s="5" t="s">
        <v>386</v>
      </c>
      <c r="G255" s="2" t="s">
        <v>222</v>
      </c>
      <c r="H255" s="8" t="s">
        <v>223</v>
      </c>
      <c r="I255" s="2" t="s">
        <v>224</v>
      </c>
      <c r="J255" s="205" t="s">
        <v>225</v>
      </c>
      <c r="K255" s="2" t="s">
        <v>20</v>
      </c>
      <c r="L255" s="123" t="s">
        <v>22</v>
      </c>
      <c r="M255" s="26"/>
      <c r="N255" s="4"/>
      <c r="O255" s="2" t="s">
        <v>20</v>
      </c>
      <c r="P255" s="6">
        <v>10870</v>
      </c>
      <c r="Q255" s="6">
        <v>268</v>
      </c>
      <c r="R255" s="6"/>
      <c r="S255" s="6"/>
      <c r="T255" s="29" t="s">
        <v>25</v>
      </c>
      <c r="U255" s="21"/>
    </row>
    <row r="256" spans="1:21" ht="25.5" hidden="1" x14ac:dyDescent="0.2">
      <c r="A256" s="18">
        <v>0</v>
      </c>
      <c r="B256" s="6" t="s">
        <v>15</v>
      </c>
      <c r="C256" s="6" t="s">
        <v>1135</v>
      </c>
      <c r="D256" s="20" t="s">
        <v>770</v>
      </c>
      <c r="E256" s="8" t="s">
        <v>786</v>
      </c>
      <c r="F256" s="9" t="s">
        <v>805</v>
      </c>
      <c r="G256" s="8" t="s">
        <v>806</v>
      </c>
      <c r="H256" s="8" t="s">
        <v>223</v>
      </c>
      <c r="I256" s="8" t="s">
        <v>20</v>
      </c>
      <c r="J256" s="8" t="s">
        <v>20</v>
      </c>
      <c r="K256" s="157" t="s">
        <v>264</v>
      </c>
      <c r="L256" s="123" t="s">
        <v>143</v>
      </c>
      <c r="M256" s="4"/>
      <c r="N256" s="4"/>
      <c r="O256" s="44"/>
      <c r="P256" s="29">
        <v>10162</v>
      </c>
      <c r="Q256" s="29" t="s">
        <v>1135</v>
      </c>
      <c r="R256" s="29" t="s">
        <v>1224</v>
      </c>
      <c r="S256" s="29" t="s">
        <v>1225</v>
      </c>
      <c r="T256" s="29"/>
      <c r="U256" s="29"/>
    </row>
    <row r="257" spans="1:21" ht="25.5" hidden="1" x14ac:dyDescent="0.2">
      <c r="A257" s="18">
        <v>0</v>
      </c>
      <c r="B257" s="6" t="s">
        <v>15</v>
      </c>
      <c r="C257" s="6" t="s">
        <v>1135</v>
      </c>
      <c r="D257" s="20" t="s">
        <v>770</v>
      </c>
      <c r="E257" s="8" t="s">
        <v>807</v>
      </c>
      <c r="F257" s="9" t="s">
        <v>808</v>
      </c>
      <c r="G257" s="8" t="s">
        <v>806</v>
      </c>
      <c r="H257" s="8" t="s">
        <v>223</v>
      </c>
      <c r="I257" s="8" t="s">
        <v>20</v>
      </c>
      <c r="J257" s="8" t="s">
        <v>20</v>
      </c>
      <c r="K257" s="157" t="s">
        <v>264</v>
      </c>
      <c r="L257" s="123" t="s">
        <v>143</v>
      </c>
      <c r="M257" s="4"/>
      <c r="N257" s="4"/>
      <c r="O257" s="44"/>
      <c r="P257" s="29">
        <v>10162</v>
      </c>
      <c r="Q257" s="29" t="s">
        <v>1135</v>
      </c>
      <c r="R257" s="29" t="s">
        <v>1224</v>
      </c>
      <c r="S257" s="29" t="s">
        <v>1225</v>
      </c>
      <c r="T257" s="29"/>
      <c r="U257" s="29"/>
    </row>
    <row r="258" spans="1:21" hidden="1" x14ac:dyDescent="0.2">
      <c r="A258" s="18">
        <v>0</v>
      </c>
      <c r="B258" s="6" t="s">
        <v>15</v>
      </c>
      <c r="C258" s="6" t="s">
        <v>1136</v>
      </c>
      <c r="D258" s="20" t="s">
        <v>770</v>
      </c>
      <c r="E258" s="8" t="s">
        <v>797</v>
      </c>
      <c r="F258" s="9" t="s">
        <v>1137</v>
      </c>
      <c r="G258" s="8" t="s">
        <v>1138</v>
      </c>
      <c r="H258" s="8" t="s">
        <v>223</v>
      </c>
      <c r="I258" s="8" t="s">
        <v>20</v>
      </c>
      <c r="J258" s="8" t="s">
        <v>20</v>
      </c>
      <c r="K258" s="157" t="s">
        <v>264</v>
      </c>
      <c r="L258" s="123" t="s">
        <v>143</v>
      </c>
      <c r="M258" s="4"/>
      <c r="N258" s="4"/>
      <c r="O258" s="44"/>
      <c r="P258" s="29">
        <v>10163</v>
      </c>
      <c r="Q258" s="29" t="s">
        <v>1136</v>
      </c>
      <c r="R258" s="29" t="s">
        <v>1224</v>
      </c>
      <c r="S258" s="29" t="s">
        <v>1226</v>
      </c>
      <c r="T258" s="29"/>
      <c r="U258" s="29"/>
    </row>
    <row r="259" spans="1:21" hidden="1" x14ac:dyDescent="0.2">
      <c r="A259" s="18">
        <v>0</v>
      </c>
      <c r="B259" s="6" t="s">
        <v>15</v>
      </c>
      <c r="C259" s="6" t="s">
        <v>1136</v>
      </c>
      <c r="D259" s="20" t="s">
        <v>770</v>
      </c>
      <c r="E259" s="8" t="s">
        <v>807</v>
      </c>
      <c r="F259" s="9" t="s">
        <v>1137</v>
      </c>
      <c r="G259" s="8" t="s">
        <v>1138</v>
      </c>
      <c r="H259" s="8" t="s">
        <v>223</v>
      </c>
      <c r="I259" s="8" t="s">
        <v>20</v>
      </c>
      <c r="J259" s="8" t="s">
        <v>20</v>
      </c>
      <c r="K259" s="157" t="s">
        <v>264</v>
      </c>
      <c r="L259" s="123" t="s">
        <v>143</v>
      </c>
      <c r="M259" s="4"/>
      <c r="N259" s="4"/>
      <c r="O259" s="44"/>
      <c r="P259" s="29">
        <v>10163</v>
      </c>
      <c r="Q259" s="29" t="s">
        <v>1136</v>
      </c>
      <c r="R259" s="29" t="s">
        <v>1224</v>
      </c>
      <c r="S259" s="29" t="s">
        <v>1226</v>
      </c>
      <c r="T259" s="29"/>
      <c r="U259" s="29"/>
    </row>
    <row r="260" spans="1:21" ht="25.5" hidden="1" x14ac:dyDescent="0.2">
      <c r="A260" s="18">
        <v>0</v>
      </c>
      <c r="B260" s="6" t="s">
        <v>15</v>
      </c>
      <c r="C260" s="89" t="s">
        <v>1139</v>
      </c>
      <c r="D260" s="20" t="s">
        <v>770</v>
      </c>
      <c r="E260" s="8" t="s">
        <v>828</v>
      </c>
      <c r="F260" s="9" t="s">
        <v>17</v>
      </c>
      <c r="G260" s="8" t="s">
        <v>392</v>
      </c>
      <c r="H260" s="8" t="s">
        <v>223</v>
      </c>
      <c r="I260" s="8" t="s">
        <v>20</v>
      </c>
      <c r="J260" s="90" t="s">
        <v>20</v>
      </c>
      <c r="K260" s="157" t="s">
        <v>20</v>
      </c>
      <c r="L260" s="123" t="s">
        <v>143</v>
      </c>
      <c r="M260" s="26"/>
      <c r="N260" s="56" t="s">
        <v>1140</v>
      </c>
      <c r="O260" s="111" t="s">
        <v>1191</v>
      </c>
      <c r="P260" s="29">
        <v>8452</v>
      </c>
      <c r="Q260" s="29" t="s">
        <v>1139</v>
      </c>
      <c r="R260" s="29">
        <v>23</v>
      </c>
      <c r="S260" s="29" t="s">
        <v>1227</v>
      </c>
      <c r="T260" s="29" t="s">
        <v>25</v>
      </c>
      <c r="U260" s="29" t="s">
        <v>477</v>
      </c>
    </row>
    <row r="261" spans="1:21" hidden="1" x14ac:dyDescent="0.2">
      <c r="A261" s="18">
        <v>0</v>
      </c>
      <c r="B261" s="6" t="s">
        <v>15</v>
      </c>
      <c r="C261" s="89" t="s">
        <v>720</v>
      </c>
      <c r="D261" s="20" t="s">
        <v>770</v>
      </c>
      <c r="E261" s="92" t="s">
        <v>631</v>
      </c>
      <c r="F261" s="93" t="s">
        <v>636</v>
      </c>
      <c r="G261" s="92" t="s">
        <v>637</v>
      </c>
      <c r="H261" s="92" t="s">
        <v>429</v>
      </c>
      <c r="I261" s="8" t="s">
        <v>82</v>
      </c>
      <c r="J261" s="90" t="s">
        <v>20</v>
      </c>
      <c r="K261" s="159" t="s">
        <v>20</v>
      </c>
      <c r="L261" s="123" t="s">
        <v>465</v>
      </c>
      <c r="M261" s="26" t="s">
        <v>73</v>
      </c>
      <c r="N261" s="4"/>
      <c r="O261" s="88" t="s">
        <v>706</v>
      </c>
      <c r="P261" s="29">
        <v>8478</v>
      </c>
      <c r="Q261" s="29" t="s">
        <v>720</v>
      </c>
      <c r="R261" s="29">
        <v>102</v>
      </c>
      <c r="S261" s="29" t="s">
        <v>1227</v>
      </c>
      <c r="T261" s="29" t="s">
        <v>25</v>
      </c>
      <c r="U261" s="29" t="s">
        <v>545</v>
      </c>
    </row>
    <row r="262" spans="1:21" hidden="1" x14ac:dyDescent="0.2">
      <c r="A262" s="18">
        <v>0</v>
      </c>
      <c r="B262" s="6" t="s">
        <v>15</v>
      </c>
      <c r="C262" s="89" t="s">
        <v>726</v>
      </c>
      <c r="D262" s="20" t="s">
        <v>770</v>
      </c>
      <c r="E262" s="92" t="s">
        <v>646</v>
      </c>
      <c r="F262" s="93" t="s">
        <v>647</v>
      </c>
      <c r="G262" s="92" t="s">
        <v>648</v>
      </c>
      <c r="H262" s="92" t="s">
        <v>429</v>
      </c>
      <c r="I262" s="8" t="s">
        <v>82</v>
      </c>
      <c r="J262" s="90" t="s">
        <v>20</v>
      </c>
      <c r="K262" s="159" t="s">
        <v>20</v>
      </c>
      <c r="L262" s="123" t="s">
        <v>465</v>
      </c>
      <c r="M262" s="26" t="s">
        <v>73</v>
      </c>
      <c r="N262" s="4"/>
      <c r="O262" s="88" t="s">
        <v>706</v>
      </c>
      <c r="P262" s="29">
        <v>8479</v>
      </c>
      <c r="Q262" s="29" t="s">
        <v>726</v>
      </c>
      <c r="R262" s="29">
        <v>105</v>
      </c>
      <c r="S262" s="29" t="s">
        <v>1227</v>
      </c>
      <c r="T262" s="29" t="s">
        <v>25</v>
      </c>
      <c r="U262" s="29" t="s">
        <v>545</v>
      </c>
    </row>
    <row r="263" spans="1:21" ht="25.5" hidden="1" x14ac:dyDescent="0.2">
      <c r="A263" s="18">
        <v>0</v>
      </c>
      <c r="B263" s="6" t="s">
        <v>15</v>
      </c>
      <c r="C263" s="6" t="s">
        <v>738</v>
      </c>
      <c r="D263" s="20" t="s">
        <v>770</v>
      </c>
      <c r="E263" s="92" t="s">
        <v>668</v>
      </c>
      <c r="F263" s="93" t="s">
        <v>644</v>
      </c>
      <c r="G263" s="92" t="s">
        <v>645</v>
      </c>
      <c r="H263" s="92" t="s">
        <v>429</v>
      </c>
      <c r="I263" s="8" t="s">
        <v>20</v>
      </c>
      <c r="J263" s="8" t="s">
        <v>20</v>
      </c>
      <c r="K263" s="159" t="s">
        <v>264</v>
      </c>
      <c r="L263" s="123" t="s">
        <v>465</v>
      </c>
      <c r="M263" s="26" t="s">
        <v>73</v>
      </c>
      <c r="N263" s="4"/>
      <c r="O263" s="88" t="s">
        <v>706</v>
      </c>
      <c r="P263" s="29">
        <v>11162</v>
      </c>
      <c r="Q263" s="29" t="s">
        <v>738</v>
      </c>
      <c r="R263" s="29" t="s">
        <v>1228</v>
      </c>
      <c r="S263" s="29" t="s">
        <v>1225</v>
      </c>
      <c r="T263" s="29"/>
      <c r="U263" s="29" t="s">
        <v>545</v>
      </c>
    </row>
    <row r="264" spans="1:21" ht="25.5" hidden="1" x14ac:dyDescent="0.2">
      <c r="A264" s="18">
        <f>VLOOKUP(L264,LEGEND!$B$3:$C$11,2,FALSE)</f>
        <v>0</v>
      </c>
      <c r="B264" s="30" t="s">
        <v>15</v>
      </c>
      <c r="C264" s="6" t="str">
        <f>IF($T264="Y",HYPERLINK((CONCATENATE("http://www.etics.org/doc/document_download.php?document=",$P264)),$Q264),$Q264)</f>
        <v>112B</v>
      </c>
      <c r="D264" s="20" t="str">
        <f>IF($B264&lt;&gt;"",HYPERLINK((CONCATENATE(".\",$B264,"_Sheets\",IF($L264="PROVISIONAL","PDSH_",""),$B264," ",$C264,".pdf")),"Sheet"),"")</f>
        <v>Sheet</v>
      </c>
      <c r="E264" s="8" t="s">
        <v>250</v>
      </c>
      <c r="F264" s="9" t="s">
        <v>17</v>
      </c>
      <c r="G264" s="8" t="s">
        <v>251</v>
      </c>
      <c r="H264" s="8" t="s">
        <v>223</v>
      </c>
      <c r="I264" s="8" t="s">
        <v>20</v>
      </c>
      <c r="J264" s="90" t="s">
        <v>20</v>
      </c>
      <c r="K264" s="157" t="s">
        <v>20</v>
      </c>
      <c r="L264" s="123" t="s">
        <v>143</v>
      </c>
      <c r="M264" s="26"/>
      <c r="N264" s="4"/>
      <c r="O264" s="2" t="s">
        <v>252</v>
      </c>
      <c r="P264" s="29">
        <v>8485</v>
      </c>
      <c r="Q264" s="29" t="s">
        <v>253</v>
      </c>
      <c r="R264" s="29">
        <f>VALUE(IF(LEN($Q264)&gt;3,LEFT($Q264,3),$Q264))</f>
        <v>112</v>
      </c>
      <c r="S264" s="29" t="str">
        <f>IF(LEN($Q264)&gt;3,RIGHT($Q264,LEN($Q264)-3),"")</f>
        <v>B</v>
      </c>
      <c r="T264" s="29" t="s">
        <v>25</v>
      </c>
      <c r="U264" s="29"/>
    </row>
    <row r="265" spans="1:21" ht="25.5" hidden="1" x14ac:dyDescent="0.2">
      <c r="A265" s="18">
        <f>VLOOKUP(L265,LEGEND!$B$3:$C$11,2,FALSE)</f>
        <v>0</v>
      </c>
      <c r="B265" s="30" t="s">
        <v>15</v>
      </c>
      <c r="C265" s="6" t="str">
        <f>$Q265</f>
        <v>141A</v>
      </c>
      <c r="D265" s="20" t="str">
        <f>IF($T265="Y",HYPERLINK((CONCATENATE("http://www.etics.org/doc/document_download.php?document=",$P265)),"DSH"),"")</f>
        <v>DSH</v>
      </c>
      <c r="E265" s="85" t="s">
        <v>698</v>
      </c>
      <c r="F265" s="87" t="s">
        <v>423</v>
      </c>
      <c r="G265" s="85" t="s">
        <v>699</v>
      </c>
      <c r="H265" s="8" t="s">
        <v>223</v>
      </c>
      <c r="I265" s="8" t="s">
        <v>705</v>
      </c>
      <c r="J265" s="211">
        <v>39356</v>
      </c>
      <c r="K265" s="158" t="s">
        <v>704</v>
      </c>
      <c r="L265" s="123" t="s">
        <v>465</v>
      </c>
      <c r="M265" s="26" t="s">
        <v>73</v>
      </c>
      <c r="N265" s="4"/>
      <c r="O265" s="2"/>
      <c r="P265" s="29"/>
      <c r="Q265" s="29" t="s">
        <v>750</v>
      </c>
      <c r="R265" s="29"/>
      <c r="S265" s="29"/>
      <c r="T265" s="29" t="s">
        <v>25</v>
      </c>
      <c r="U265" s="29"/>
    </row>
    <row r="266" spans="1:21" ht="25.5" x14ac:dyDescent="0.2">
      <c r="A266" s="18">
        <f>VLOOKUP(L266,LEGEND!$B$3:$C$11,2,FALSE)</f>
        <v>2</v>
      </c>
      <c r="B266" s="30" t="s">
        <v>15</v>
      </c>
      <c r="C266" s="6">
        <f>$Q266</f>
        <v>266</v>
      </c>
      <c r="D266" s="20" t="str">
        <f>IF($T266="Y",HYPERLINK((CONCATENATE("http://www.etics.org/doc/document_download.php?document=",$P266)),"DSH"),"")</f>
        <v>DSH</v>
      </c>
      <c r="E266" s="2" t="s">
        <v>387</v>
      </c>
      <c r="F266" s="2" t="s">
        <v>388</v>
      </c>
      <c r="G266" s="2" t="s">
        <v>389</v>
      </c>
      <c r="H266" s="8" t="s">
        <v>223</v>
      </c>
      <c r="I266" s="2" t="s">
        <v>182</v>
      </c>
      <c r="J266" s="205">
        <v>41411</v>
      </c>
      <c r="K266" s="2" t="s">
        <v>20</v>
      </c>
      <c r="L266" s="123" t="s">
        <v>22</v>
      </c>
      <c r="M266" s="26"/>
      <c r="N266" s="4"/>
      <c r="O266" s="2" t="s">
        <v>390</v>
      </c>
      <c r="P266" s="6">
        <v>10208</v>
      </c>
      <c r="Q266" s="6">
        <v>266</v>
      </c>
      <c r="R266" s="6"/>
      <c r="S266" s="6"/>
      <c r="T266" s="29" t="s">
        <v>25</v>
      </c>
      <c r="U266" s="21"/>
    </row>
    <row r="267" spans="1:21" ht="25.5" hidden="1" x14ac:dyDescent="0.2">
      <c r="A267" s="18">
        <v>0</v>
      </c>
      <c r="B267" s="6" t="s">
        <v>15</v>
      </c>
      <c r="C267" s="6" t="s">
        <v>734</v>
      </c>
      <c r="D267" s="20" t="s">
        <v>770</v>
      </c>
      <c r="E267" s="92" t="s">
        <v>658</v>
      </c>
      <c r="F267" s="93" t="s">
        <v>659</v>
      </c>
      <c r="G267" s="92" t="s">
        <v>660</v>
      </c>
      <c r="H267" s="92" t="s">
        <v>429</v>
      </c>
      <c r="I267" s="2" t="s">
        <v>90</v>
      </c>
      <c r="J267" s="100">
        <v>40269</v>
      </c>
      <c r="K267" s="159">
        <v>40603</v>
      </c>
      <c r="L267" s="123" t="s">
        <v>465</v>
      </c>
      <c r="M267" s="26" t="s">
        <v>73</v>
      </c>
      <c r="N267" s="4"/>
      <c r="O267" s="88" t="s">
        <v>706</v>
      </c>
      <c r="P267" s="29">
        <v>11471</v>
      </c>
      <c r="Q267" s="29" t="s">
        <v>734</v>
      </c>
      <c r="R267" s="29" t="s">
        <v>733</v>
      </c>
      <c r="S267" s="29" t="s">
        <v>1229</v>
      </c>
      <c r="T267" s="29"/>
      <c r="U267" s="29" t="s">
        <v>545</v>
      </c>
    </row>
    <row r="268" spans="1:21" ht="25.5" hidden="1" x14ac:dyDescent="0.2">
      <c r="A268" s="18">
        <v>0</v>
      </c>
      <c r="B268" s="6" t="s">
        <v>15</v>
      </c>
      <c r="C268" s="89" t="s">
        <v>735</v>
      </c>
      <c r="D268" s="20" t="s">
        <v>770</v>
      </c>
      <c r="E268" s="92" t="s">
        <v>658</v>
      </c>
      <c r="F268" s="93" t="s">
        <v>659</v>
      </c>
      <c r="G268" s="92" t="s">
        <v>660</v>
      </c>
      <c r="H268" s="92" t="s">
        <v>429</v>
      </c>
      <c r="I268" s="2" t="s">
        <v>87</v>
      </c>
      <c r="J268" s="90">
        <v>40603</v>
      </c>
      <c r="K268" s="159" t="s">
        <v>20</v>
      </c>
      <c r="L268" s="123" t="s">
        <v>465</v>
      </c>
      <c r="M268" s="26" t="s">
        <v>73</v>
      </c>
      <c r="N268" s="4"/>
      <c r="O268" s="88" t="s">
        <v>706</v>
      </c>
      <c r="P268" s="29">
        <v>8544</v>
      </c>
      <c r="Q268" s="29" t="s">
        <v>735</v>
      </c>
      <c r="R268" s="29">
        <v>214</v>
      </c>
      <c r="S268" s="29" t="s">
        <v>1227</v>
      </c>
      <c r="T268" s="29" t="s">
        <v>25</v>
      </c>
      <c r="U268" s="29" t="s">
        <v>545</v>
      </c>
    </row>
    <row r="269" spans="1:21" ht="25.5" hidden="1" x14ac:dyDescent="0.2">
      <c r="A269" s="18">
        <v>0</v>
      </c>
      <c r="B269" s="6" t="s">
        <v>15</v>
      </c>
      <c r="C269" s="6" t="s">
        <v>713</v>
      </c>
      <c r="D269" s="20" t="s">
        <v>770</v>
      </c>
      <c r="E269" s="92" t="s">
        <v>431</v>
      </c>
      <c r="F269" s="93" t="s">
        <v>623</v>
      </c>
      <c r="G269" s="92" t="s">
        <v>624</v>
      </c>
      <c r="H269" s="92" t="s">
        <v>429</v>
      </c>
      <c r="I269" s="2" t="s">
        <v>90</v>
      </c>
      <c r="J269" s="100">
        <v>40269</v>
      </c>
      <c r="K269" s="159">
        <v>40603</v>
      </c>
      <c r="L269" s="123" t="s">
        <v>465</v>
      </c>
      <c r="M269" s="26" t="s">
        <v>73</v>
      </c>
      <c r="N269" s="4"/>
      <c r="O269" s="88" t="s">
        <v>706</v>
      </c>
      <c r="P269" s="29">
        <v>11631</v>
      </c>
      <c r="Q269" s="29" t="s">
        <v>713</v>
      </c>
      <c r="R269" s="29" t="s">
        <v>715</v>
      </c>
      <c r="S269" s="29" t="s">
        <v>1229</v>
      </c>
      <c r="T269" s="29"/>
      <c r="U269" s="29" t="s">
        <v>545</v>
      </c>
    </row>
    <row r="270" spans="1:21" ht="25.5" hidden="1" x14ac:dyDescent="0.2">
      <c r="A270" s="18">
        <v>0</v>
      </c>
      <c r="B270" s="6" t="s">
        <v>15</v>
      </c>
      <c r="C270" s="6" t="s">
        <v>713</v>
      </c>
      <c r="D270" s="20" t="s">
        <v>770</v>
      </c>
      <c r="E270" s="92" t="s">
        <v>639</v>
      </c>
      <c r="F270" s="93" t="s">
        <v>640</v>
      </c>
      <c r="G270" s="92" t="s">
        <v>624</v>
      </c>
      <c r="H270" s="92" t="s">
        <v>429</v>
      </c>
      <c r="I270" s="2" t="s">
        <v>90</v>
      </c>
      <c r="J270" s="100">
        <v>40269</v>
      </c>
      <c r="K270" s="159">
        <v>40603</v>
      </c>
      <c r="L270" s="123" t="s">
        <v>465</v>
      </c>
      <c r="M270" s="26" t="s">
        <v>73</v>
      </c>
      <c r="N270" s="4"/>
      <c r="O270" s="88" t="s">
        <v>706</v>
      </c>
      <c r="P270" s="29">
        <v>11631</v>
      </c>
      <c r="Q270" s="29" t="s">
        <v>713</v>
      </c>
      <c r="R270" s="29" t="s">
        <v>715</v>
      </c>
      <c r="S270" s="29" t="s">
        <v>1229</v>
      </c>
      <c r="T270" s="29"/>
      <c r="U270" s="29" t="s">
        <v>545</v>
      </c>
    </row>
    <row r="271" spans="1:21" ht="25.5" hidden="1" x14ac:dyDescent="0.2">
      <c r="A271" s="18">
        <v>0</v>
      </c>
      <c r="B271" s="6" t="s">
        <v>15</v>
      </c>
      <c r="C271" s="6" t="s">
        <v>713</v>
      </c>
      <c r="D271" s="20" t="s">
        <v>770</v>
      </c>
      <c r="E271" s="92" t="s">
        <v>658</v>
      </c>
      <c r="F271" s="93" t="s">
        <v>623</v>
      </c>
      <c r="G271" s="92" t="s">
        <v>624</v>
      </c>
      <c r="H271" s="92" t="s">
        <v>429</v>
      </c>
      <c r="I271" s="2" t="s">
        <v>90</v>
      </c>
      <c r="J271" s="100">
        <v>40269</v>
      </c>
      <c r="K271" s="159">
        <v>40603</v>
      </c>
      <c r="L271" s="123" t="s">
        <v>465</v>
      </c>
      <c r="M271" s="26" t="s">
        <v>73</v>
      </c>
      <c r="N271" s="4"/>
      <c r="O271" s="88" t="s">
        <v>706</v>
      </c>
      <c r="P271" s="29">
        <v>11632</v>
      </c>
      <c r="Q271" s="29" t="s">
        <v>713</v>
      </c>
      <c r="R271" s="29" t="s">
        <v>715</v>
      </c>
      <c r="S271" s="29" t="s">
        <v>1229</v>
      </c>
      <c r="T271" s="29"/>
      <c r="U271" s="29" t="s">
        <v>545</v>
      </c>
    </row>
    <row r="272" spans="1:21" ht="25.5" hidden="1" x14ac:dyDescent="0.2">
      <c r="A272" s="18">
        <v>0</v>
      </c>
      <c r="B272" s="6" t="s">
        <v>15</v>
      </c>
      <c r="C272" s="89" t="s">
        <v>714</v>
      </c>
      <c r="D272" s="20" t="s">
        <v>770</v>
      </c>
      <c r="E272" s="92" t="s">
        <v>431</v>
      </c>
      <c r="F272" s="93" t="s">
        <v>623</v>
      </c>
      <c r="G272" s="92" t="s">
        <v>624</v>
      </c>
      <c r="H272" s="92" t="s">
        <v>429</v>
      </c>
      <c r="I272" s="2" t="s">
        <v>87</v>
      </c>
      <c r="J272" s="90">
        <v>40603</v>
      </c>
      <c r="K272" s="159" t="s">
        <v>20</v>
      </c>
      <c r="L272" s="123" t="s">
        <v>465</v>
      </c>
      <c r="M272" s="26" t="s">
        <v>73</v>
      </c>
      <c r="N272" s="4"/>
      <c r="O272" s="88" t="s">
        <v>706</v>
      </c>
      <c r="P272" s="29">
        <v>8545</v>
      </c>
      <c r="Q272" s="29" t="s">
        <v>714</v>
      </c>
      <c r="R272" s="29">
        <v>218</v>
      </c>
      <c r="S272" s="29" t="s">
        <v>1227</v>
      </c>
      <c r="T272" s="29" t="s">
        <v>25</v>
      </c>
      <c r="U272" s="29" t="s">
        <v>545</v>
      </c>
    </row>
    <row r="273" spans="1:21" ht="25.5" hidden="1" x14ac:dyDescent="0.2">
      <c r="A273" s="18">
        <v>0</v>
      </c>
      <c r="B273" s="6" t="s">
        <v>15</v>
      </c>
      <c r="C273" s="89" t="s">
        <v>714</v>
      </c>
      <c r="D273" s="20" t="s">
        <v>770</v>
      </c>
      <c r="E273" s="92" t="s">
        <v>639</v>
      </c>
      <c r="F273" s="93" t="s">
        <v>640</v>
      </c>
      <c r="G273" s="92" t="s">
        <v>624</v>
      </c>
      <c r="H273" s="92" t="s">
        <v>429</v>
      </c>
      <c r="I273" s="2" t="s">
        <v>87</v>
      </c>
      <c r="J273" s="90">
        <v>40603</v>
      </c>
      <c r="K273" s="159" t="s">
        <v>20</v>
      </c>
      <c r="L273" s="123" t="s">
        <v>465</v>
      </c>
      <c r="M273" s="26" t="s">
        <v>73</v>
      </c>
      <c r="N273" s="4"/>
      <c r="O273" s="88" t="s">
        <v>706</v>
      </c>
      <c r="P273" s="29">
        <v>8545</v>
      </c>
      <c r="Q273" s="29" t="s">
        <v>714</v>
      </c>
      <c r="R273" s="29">
        <v>218</v>
      </c>
      <c r="S273" s="29" t="s">
        <v>1227</v>
      </c>
      <c r="T273" s="29" t="s">
        <v>25</v>
      </c>
      <c r="U273" s="29" t="s">
        <v>545</v>
      </c>
    </row>
    <row r="274" spans="1:21" ht="25.5" hidden="1" x14ac:dyDescent="0.2">
      <c r="A274" s="18">
        <v>0</v>
      </c>
      <c r="B274" s="6" t="s">
        <v>15</v>
      </c>
      <c r="C274" s="89" t="s">
        <v>714</v>
      </c>
      <c r="D274" s="20" t="s">
        <v>770</v>
      </c>
      <c r="E274" s="92" t="s">
        <v>658</v>
      </c>
      <c r="F274" s="93" t="s">
        <v>623</v>
      </c>
      <c r="G274" s="92" t="s">
        <v>624</v>
      </c>
      <c r="H274" s="92" t="s">
        <v>429</v>
      </c>
      <c r="I274" s="2" t="s">
        <v>87</v>
      </c>
      <c r="J274" s="90">
        <v>40603</v>
      </c>
      <c r="K274" s="159" t="s">
        <v>20</v>
      </c>
      <c r="L274" s="123" t="s">
        <v>465</v>
      </c>
      <c r="M274" s="26" t="s">
        <v>73</v>
      </c>
      <c r="N274" s="4"/>
      <c r="O274" s="88" t="s">
        <v>706</v>
      </c>
      <c r="P274" s="29">
        <v>8545</v>
      </c>
      <c r="Q274" s="29" t="s">
        <v>714</v>
      </c>
      <c r="R274" s="29">
        <v>218</v>
      </c>
      <c r="S274" s="29" t="s">
        <v>1227</v>
      </c>
      <c r="T274" s="29" t="s">
        <v>25</v>
      </c>
      <c r="U274" s="29" t="s">
        <v>545</v>
      </c>
    </row>
    <row r="275" spans="1:21" ht="38.25" x14ac:dyDescent="0.2">
      <c r="A275" s="18">
        <f>VLOOKUP(L275,LEGEND!$B$3:$C$11,2,FALSE)</f>
        <v>2</v>
      </c>
      <c r="B275" s="30" t="s">
        <v>15</v>
      </c>
      <c r="C275" s="6" t="str">
        <f>$Q275</f>
        <v>237</v>
      </c>
      <c r="D275" s="20" t="str">
        <f>IF($T275="Y",HYPERLINK((CONCATENATE("http://www.etics.org/doc/document_download.php?document=",$P275)),"DSH"),"")</f>
        <v>DSH</v>
      </c>
      <c r="E275" s="8" t="s">
        <v>391</v>
      </c>
      <c r="F275" s="9" t="s">
        <v>17</v>
      </c>
      <c r="G275" s="8" t="s">
        <v>395</v>
      </c>
      <c r="H275" s="8" t="s">
        <v>223</v>
      </c>
      <c r="I275" s="2" t="s">
        <v>263</v>
      </c>
      <c r="J275" s="211" t="s">
        <v>264</v>
      </c>
      <c r="K275" s="91" t="s">
        <v>20</v>
      </c>
      <c r="L275" s="123" t="s">
        <v>22</v>
      </c>
      <c r="M275" s="26"/>
      <c r="N275" s="4"/>
      <c r="O275" s="2" t="s">
        <v>396</v>
      </c>
      <c r="P275" s="6">
        <v>8530</v>
      </c>
      <c r="Q275" s="6" t="s">
        <v>397</v>
      </c>
      <c r="R275" s="6"/>
      <c r="S275" s="6"/>
      <c r="T275" s="6" t="s">
        <v>25</v>
      </c>
      <c r="U275" s="21"/>
    </row>
    <row r="276" spans="1:21" ht="51" hidden="1" x14ac:dyDescent="0.2">
      <c r="A276" s="18">
        <v>0</v>
      </c>
      <c r="B276" s="6" t="s">
        <v>15</v>
      </c>
      <c r="C276" s="6" t="s">
        <v>1168</v>
      </c>
      <c r="D276" s="20" t="s">
        <v>770</v>
      </c>
      <c r="E276" s="2" t="s">
        <v>1169</v>
      </c>
      <c r="F276" s="2" t="s">
        <v>336</v>
      </c>
      <c r="G276" s="2" t="s">
        <v>337</v>
      </c>
      <c r="H276" s="2" t="s">
        <v>223</v>
      </c>
      <c r="I276" s="2" t="s">
        <v>96</v>
      </c>
      <c r="J276" s="100">
        <v>40688</v>
      </c>
      <c r="K276" s="157" t="s">
        <v>1170</v>
      </c>
      <c r="L276" s="123" t="s">
        <v>143</v>
      </c>
      <c r="M276" s="4"/>
      <c r="N276" s="4"/>
      <c r="O276" s="4"/>
      <c r="P276" s="29">
        <v>12061</v>
      </c>
      <c r="Q276" s="29" t="s">
        <v>1168</v>
      </c>
      <c r="R276" s="29" t="s">
        <v>1231</v>
      </c>
      <c r="S276" s="29" t="s">
        <v>1229</v>
      </c>
      <c r="T276" s="29"/>
      <c r="U276" s="29"/>
    </row>
    <row r="277" spans="1:21" ht="51" hidden="1" x14ac:dyDescent="0.2">
      <c r="A277" s="18">
        <v>0</v>
      </c>
      <c r="B277" s="62" t="s">
        <v>15</v>
      </c>
      <c r="C277" s="62" t="s">
        <v>1171</v>
      </c>
      <c r="D277" s="20" t="s">
        <v>770</v>
      </c>
      <c r="E277" s="64" t="s">
        <v>304</v>
      </c>
      <c r="F277" s="64" t="s">
        <v>336</v>
      </c>
      <c r="G277" s="64" t="s">
        <v>337</v>
      </c>
      <c r="H277" s="64" t="s">
        <v>223</v>
      </c>
      <c r="I277" s="64" t="s">
        <v>182</v>
      </c>
      <c r="J277" s="107">
        <v>41365</v>
      </c>
      <c r="K277" s="163" t="s">
        <v>20</v>
      </c>
      <c r="L277" s="123" t="s">
        <v>143</v>
      </c>
      <c r="M277" s="96"/>
      <c r="N277" s="4"/>
      <c r="O277" s="96"/>
      <c r="P277" s="29">
        <v>12062</v>
      </c>
      <c r="Q277" s="29" t="s">
        <v>1171</v>
      </c>
      <c r="R277" s="29" t="s">
        <v>1231</v>
      </c>
      <c r="S277" s="29" t="s">
        <v>1227</v>
      </c>
      <c r="T277" s="29"/>
      <c r="U277" s="29"/>
    </row>
    <row r="278" spans="1:21" ht="25.5" x14ac:dyDescent="0.2">
      <c r="A278" s="18">
        <f>VLOOKUP(L278,LEGEND!$B$3:$C$11,2,FALSE)</f>
        <v>2</v>
      </c>
      <c r="B278" s="30" t="s">
        <v>15</v>
      </c>
      <c r="C278" s="6" t="str">
        <f>$Q278</f>
        <v>227</v>
      </c>
      <c r="D278" s="20" t="str">
        <f>IF($T278="Y",HYPERLINK((CONCATENATE("http://www.etics.org/doc/document_download.php?document=",$P278)),"DSH"),"")</f>
        <v>DSH</v>
      </c>
      <c r="E278" s="8" t="s">
        <v>391</v>
      </c>
      <c r="F278" s="9" t="s">
        <v>17</v>
      </c>
      <c r="G278" s="8" t="s">
        <v>392</v>
      </c>
      <c r="H278" s="8" t="s">
        <v>223</v>
      </c>
      <c r="I278" s="2" t="s">
        <v>263</v>
      </c>
      <c r="J278" s="211" t="s">
        <v>264</v>
      </c>
      <c r="K278" s="8" t="s">
        <v>20</v>
      </c>
      <c r="L278" s="123" t="s">
        <v>22</v>
      </c>
      <c r="M278" s="26"/>
      <c r="N278" s="4"/>
      <c r="O278" s="2" t="s">
        <v>393</v>
      </c>
      <c r="P278" s="6">
        <v>8521</v>
      </c>
      <c r="Q278" s="6" t="s">
        <v>394</v>
      </c>
      <c r="R278" s="6"/>
      <c r="S278" s="6"/>
      <c r="T278" s="6" t="s">
        <v>25</v>
      </c>
      <c r="U278" s="21"/>
    </row>
    <row r="279" spans="1:21" ht="51" hidden="1" x14ac:dyDescent="0.2">
      <c r="A279" s="18">
        <v>0</v>
      </c>
      <c r="B279" s="30" t="s">
        <v>15</v>
      </c>
      <c r="C279" s="89" t="s">
        <v>453</v>
      </c>
      <c r="D279" s="20" t="s">
        <v>770</v>
      </c>
      <c r="E279" s="46" t="s">
        <v>450</v>
      </c>
      <c r="F279" s="45" t="s">
        <v>451</v>
      </c>
      <c r="G279" s="44" t="s">
        <v>452</v>
      </c>
      <c r="H279" s="46" t="s">
        <v>29</v>
      </c>
      <c r="I279" s="2" t="s">
        <v>129</v>
      </c>
      <c r="J279" s="103">
        <v>42053</v>
      </c>
      <c r="K279" s="161" t="s">
        <v>20</v>
      </c>
      <c r="L279" s="6" t="s">
        <v>72</v>
      </c>
      <c r="M279" s="26" t="s">
        <v>73</v>
      </c>
      <c r="N279" s="27"/>
      <c r="O279" s="105" t="s">
        <v>1232</v>
      </c>
      <c r="P279" s="29">
        <v>12891</v>
      </c>
      <c r="Q279" s="29" t="s">
        <v>453</v>
      </c>
      <c r="R279" s="29">
        <v>258</v>
      </c>
      <c r="S279" s="29" t="s">
        <v>1229</v>
      </c>
      <c r="T279" s="29" t="s">
        <v>25</v>
      </c>
      <c r="U279" s="29" t="s">
        <v>545</v>
      </c>
    </row>
    <row r="280" spans="1:21" ht="25.5" hidden="1" x14ac:dyDescent="0.2">
      <c r="A280" s="18">
        <v>0</v>
      </c>
      <c r="B280" s="30" t="s">
        <v>559</v>
      </c>
      <c r="C280" s="6">
        <v>259</v>
      </c>
      <c r="D280" s="20" t="s">
        <v>770</v>
      </c>
      <c r="E280" s="2" t="s">
        <v>998</v>
      </c>
      <c r="F280" s="5" t="s">
        <v>999</v>
      </c>
      <c r="G280" s="2" t="s">
        <v>955</v>
      </c>
      <c r="H280" s="2" t="s">
        <v>223</v>
      </c>
      <c r="I280" s="3" t="s">
        <v>1000</v>
      </c>
      <c r="J280" s="102" t="s">
        <v>20</v>
      </c>
      <c r="K280" s="2" t="s">
        <v>20</v>
      </c>
      <c r="L280" s="123" t="s">
        <v>1001</v>
      </c>
      <c r="M280" s="3"/>
      <c r="N280" s="3"/>
      <c r="O280" s="31"/>
      <c r="P280" s="29">
        <v>20010</v>
      </c>
      <c r="Q280" s="29">
        <v>259</v>
      </c>
      <c r="R280" s="29"/>
      <c r="S280" s="29"/>
      <c r="T280" s="29"/>
      <c r="U280" s="29"/>
    </row>
    <row r="281" spans="1:21" ht="38.25" hidden="1" x14ac:dyDescent="0.2">
      <c r="A281" s="18">
        <v>0</v>
      </c>
      <c r="B281" s="30" t="s">
        <v>559</v>
      </c>
      <c r="C281" s="6">
        <v>291</v>
      </c>
      <c r="D281" s="20" t="s">
        <v>770</v>
      </c>
      <c r="E281" s="2" t="s">
        <v>20</v>
      </c>
      <c r="F281" s="2" t="s">
        <v>181</v>
      </c>
      <c r="G281" s="2" t="s">
        <v>1019</v>
      </c>
      <c r="H281" s="2" t="s">
        <v>181</v>
      </c>
      <c r="I281" s="3" t="s">
        <v>173</v>
      </c>
      <c r="J281" s="102" t="s">
        <v>20</v>
      </c>
      <c r="K281" s="2" t="s">
        <v>20</v>
      </c>
      <c r="L281" s="123" t="s">
        <v>1001</v>
      </c>
      <c r="M281" s="3"/>
      <c r="N281" s="3"/>
      <c r="O281" s="31"/>
      <c r="P281" s="29">
        <v>20020</v>
      </c>
      <c r="Q281" s="29">
        <v>291</v>
      </c>
      <c r="R281" s="29"/>
      <c r="S281" s="29"/>
      <c r="T281" s="29"/>
      <c r="U281" s="29"/>
    </row>
    <row r="282" spans="1:21" ht="38.25" hidden="1" x14ac:dyDescent="0.2">
      <c r="A282" s="18">
        <v>0</v>
      </c>
      <c r="B282" s="30" t="s">
        <v>559</v>
      </c>
      <c r="C282" s="6">
        <v>292</v>
      </c>
      <c r="D282" s="20" t="s">
        <v>770</v>
      </c>
      <c r="E282" s="2" t="s">
        <v>1020</v>
      </c>
      <c r="F282" s="60">
        <v>10103</v>
      </c>
      <c r="G282" s="2" t="s">
        <v>357</v>
      </c>
      <c r="H282" s="2" t="s">
        <v>223</v>
      </c>
      <c r="I282" s="3" t="s">
        <v>412</v>
      </c>
      <c r="J282" s="102" t="s">
        <v>20</v>
      </c>
      <c r="K282" s="2" t="s">
        <v>20</v>
      </c>
      <c r="L282" s="123" t="s">
        <v>1001</v>
      </c>
      <c r="M282" s="26"/>
      <c r="N282" s="4"/>
      <c r="O282" s="110" t="s">
        <v>1209</v>
      </c>
      <c r="P282" s="29"/>
      <c r="Q282" s="29">
        <v>292</v>
      </c>
      <c r="R282" s="29"/>
      <c r="S282" s="29"/>
      <c r="T282" s="29"/>
      <c r="U282" s="38" t="s">
        <v>507</v>
      </c>
    </row>
    <row r="283" spans="1:21" ht="25.5" hidden="1" x14ac:dyDescent="0.2">
      <c r="A283" s="18">
        <v>0</v>
      </c>
      <c r="B283" s="30" t="s">
        <v>559</v>
      </c>
      <c r="C283" s="6">
        <v>293</v>
      </c>
      <c r="D283" s="20" t="s">
        <v>770</v>
      </c>
      <c r="E283" s="92" t="s">
        <v>1021</v>
      </c>
      <c r="F283" s="92" t="s">
        <v>410</v>
      </c>
      <c r="G283" s="92" t="s">
        <v>411</v>
      </c>
      <c r="H283" s="92" t="s">
        <v>429</v>
      </c>
      <c r="I283" s="3" t="s">
        <v>412</v>
      </c>
      <c r="J283" s="102" t="s">
        <v>20</v>
      </c>
      <c r="K283" s="92" t="s">
        <v>20</v>
      </c>
      <c r="L283" s="123" t="s">
        <v>1001</v>
      </c>
      <c r="M283" s="26" t="s">
        <v>73</v>
      </c>
      <c r="N283" s="4"/>
      <c r="O283" s="88" t="s">
        <v>1210</v>
      </c>
      <c r="P283" s="29"/>
      <c r="Q283" s="29">
        <v>293</v>
      </c>
      <c r="R283" s="29"/>
      <c r="S283" s="29"/>
      <c r="T283" s="29"/>
      <c r="U283" s="29" t="s">
        <v>545</v>
      </c>
    </row>
    <row r="284" spans="1:21" hidden="1" x14ac:dyDescent="0.2">
      <c r="A284" s="18">
        <v>0</v>
      </c>
      <c r="B284" s="30" t="s">
        <v>559</v>
      </c>
      <c r="C284" s="6">
        <v>372</v>
      </c>
      <c r="D284" s="20" t="s">
        <v>770</v>
      </c>
      <c r="E284" s="2" t="s">
        <v>20</v>
      </c>
      <c r="F284" s="2" t="s">
        <v>181</v>
      </c>
      <c r="G284" s="2" t="s">
        <v>1022</v>
      </c>
      <c r="H284" s="2" t="s">
        <v>181</v>
      </c>
      <c r="I284" s="3" t="s">
        <v>412</v>
      </c>
      <c r="J284" s="102" t="s">
        <v>20</v>
      </c>
      <c r="K284" s="2" t="s">
        <v>20</v>
      </c>
      <c r="L284" s="123" t="s">
        <v>1001</v>
      </c>
      <c r="M284" s="26"/>
      <c r="N284" s="4"/>
      <c r="O284" s="109" t="s">
        <v>1211</v>
      </c>
      <c r="P284" s="29"/>
      <c r="Q284" s="118">
        <v>372</v>
      </c>
      <c r="R284" s="118"/>
      <c r="S284" s="118"/>
      <c r="T284" s="118"/>
      <c r="U284" s="29" t="s">
        <v>488</v>
      </c>
    </row>
    <row r="285" spans="1:21" hidden="1" x14ac:dyDescent="0.2">
      <c r="A285" s="18">
        <v>0</v>
      </c>
      <c r="B285" s="30" t="s">
        <v>559</v>
      </c>
      <c r="C285" s="6">
        <v>397</v>
      </c>
      <c r="D285" s="20" t="s">
        <v>770</v>
      </c>
      <c r="E285" s="2" t="s">
        <v>1023</v>
      </c>
      <c r="F285" s="2" t="s">
        <v>17</v>
      </c>
      <c r="G285" s="2" t="s">
        <v>1024</v>
      </c>
      <c r="H285" s="2" t="s">
        <v>223</v>
      </c>
      <c r="I285" s="3" t="s">
        <v>412</v>
      </c>
      <c r="J285" s="102" t="s">
        <v>20</v>
      </c>
      <c r="K285" s="2" t="s">
        <v>20</v>
      </c>
      <c r="L285" s="123" t="s">
        <v>1025</v>
      </c>
      <c r="M285" s="4"/>
      <c r="N285" s="4"/>
      <c r="O285" s="113"/>
      <c r="P285" s="29">
        <v>20070</v>
      </c>
      <c r="Q285" s="118">
        <v>397</v>
      </c>
      <c r="R285" s="118"/>
      <c r="S285" s="118"/>
      <c r="T285" s="118"/>
      <c r="U285" s="118"/>
    </row>
    <row r="286" spans="1:21" hidden="1" x14ac:dyDescent="0.2">
      <c r="A286" s="18">
        <v>0</v>
      </c>
      <c r="B286" s="30" t="s">
        <v>559</v>
      </c>
      <c r="C286" s="6" t="s">
        <v>1026</v>
      </c>
      <c r="D286" s="20" t="s">
        <v>770</v>
      </c>
      <c r="E286" s="2" t="s">
        <v>409</v>
      </c>
      <c r="F286" s="5" t="s">
        <v>17</v>
      </c>
      <c r="G286" s="2" t="s">
        <v>1024</v>
      </c>
      <c r="H286" s="2" t="s">
        <v>223</v>
      </c>
      <c r="I286" s="3" t="s">
        <v>412</v>
      </c>
      <c r="J286" s="102" t="s">
        <v>20</v>
      </c>
      <c r="K286" s="2" t="s">
        <v>20</v>
      </c>
      <c r="L286" s="123" t="s">
        <v>1025</v>
      </c>
      <c r="M286" s="4"/>
      <c r="N286" s="4"/>
      <c r="O286" s="113"/>
      <c r="P286" s="29">
        <v>20080</v>
      </c>
      <c r="Q286" s="118" t="s">
        <v>1026</v>
      </c>
      <c r="R286" s="118"/>
      <c r="S286" s="118"/>
      <c r="T286" s="118"/>
      <c r="U286" s="118"/>
    </row>
    <row r="287" spans="1:21" ht="25.5" hidden="1" x14ac:dyDescent="0.2">
      <c r="A287" s="18">
        <v>0</v>
      </c>
      <c r="B287" s="30" t="s">
        <v>559</v>
      </c>
      <c r="C287" s="6">
        <v>436</v>
      </c>
      <c r="D287" s="20" t="s">
        <v>770</v>
      </c>
      <c r="E287" s="92" t="s">
        <v>1027</v>
      </c>
      <c r="F287" s="92" t="s">
        <v>1028</v>
      </c>
      <c r="G287" s="92" t="s">
        <v>1029</v>
      </c>
      <c r="H287" s="92" t="s">
        <v>429</v>
      </c>
      <c r="I287" s="3" t="s">
        <v>1030</v>
      </c>
      <c r="J287" s="102" t="s">
        <v>20</v>
      </c>
      <c r="K287" s="92" t="s">
        <v>20</v>
      </c>
      <c r="L287" s="123" t="s">
        <v>1001</v>
      </c>
      <c r="M287" s="26" t="s">
        <v>73</v>
      </c>
      <c r="N287" s="4"/>
      <c r="O287" s="88" t="s">
        <v>1210</v>
      </c>
      <c r="P287" s="29">
        <v>20090</v>
      </c>
      <c r="Q287" s="118">
        <v>436</v>
      </c>
      <c r="R287" s="118"/>
      <c r="S287" s="118"/>
      <c r="T287" s="118"/>
      <c r="U287" s="29" t="s">
        <v>545</v>
      </c>
    </row>
    <row r="288" spans="1:21" ht="25.5" hidden="1" x14ac:dyDescent="0.2">
      <c r="A288" s="18">
        <v>0</v>
      </c>
      <c r="B288" s="30" t="s">
        <v>559</v>
      </c>
      <c r="C288" s="6">
        <v>437</v>
      </c>
      <c r="D288" s="20" t="s">
        <v>770</v>
      </c>
      <c r="E288" s="92" t="s">
        <v>1031</v>
      </c>
      <c r="F288" s="104">
        <v>0.38348379629629631</v>
      </c>
      <c r="G288" s="92" t="s">
        <v>1032</v>
      </c>
      <c r="H288" s="92" t="s">
        <v>429</v>
      </c>
      <c r="I288" s="3" t="s">
        <v>1030</v>
      </c>
      <c r="J288" s="102" t="s">
        <v>20</v>
      </c>
      <c r="K288" s="92" t="s">
        <v>20</v>
      </c>
      <c r="L288" s="123" t="s">
        <v>1001</v>
      </c>
      <c r="M288" s="26" t="s">
        <v>73</v>
      </c>
      <c r="N288" s="4"/>
      <c r="O288" s="88" t="s">
        <v>1210</v>
      </c>
      <c r="P288" s="29">
        <v>20100</v>
      </c>
      <c r="Q288" s="118">
        <v>437</v>
      </c>
      <c r="R288" s="118"/>
      <c r="S288" s="118"/>
      <c r="T288" s="118"/>
      <c r="U288" s="29" t="s">
        <v>545</v>
      </c>
    </row>
    <row r="289" spans="1:21" hidden="1" x14ac:dyDescent="0.2">
      <c r="A289" s="18">
        <v>0</v>
      </c>
      <c r="B289" s="30" t="s">
        <v>559</v>
      </c>
      <c r="C289" s="6">
        <v>443</v>
      </c>
      <c r="D289" s="20" t="s">
        <v>770</v>
      </c>
      <c r="E289" s="46" t="s">
        <v>1033</v>
      </c>
      <c r="F289" s="2" t="s">
        <v>1034</v>
      </c>
      <c r="G289" s="2" t="s">
        <v>1035</v>
      </c>
      <c r="H289" s="2" t="s">
        <v>429</v>
      </c>
      <c r="I289" s="3" t="s">
        <v>407</v>
      </c>
      <c r="J289" s="102" t="s">
        <v>20</v>
      </c>
      <c r="K289" s="2" t="s">
        <v>20</v>
      </c>
      <c r="L289" s="123" t="s">
        <v>1001</v>
      </c>
      <c r="M289" s="26" t="s">
        <v>1036</v>
      </c>
      <c r="N289" s="23"/>
      <c r="O289" s="88" t="s">
        <v>1001</v>
      </c>
      <c r="P289" s="29">
        <v>20110</v>
      </c>
      <c r="Q289" s="118">
        <v>443</v>
      </c>
      <c r="R289" s="118"/>
      <c r="S289" s="118"/>
      <c r="T289" s="118"/>
      <c r="U289" s="29" t="s">
        <v>545</v>
      </c>
    </row>
    <row r="290" spans="1:21" hidden="1" x14ac:dyDescent="0.2">
      <c r="A290" s="18">
        <v>0</v>
      </c>
      <c r="B290" s="30" t="s">
        <v>559</v>
      </c>
      <c r="C290" s="6">
        <v>526</v>
      </c>
      <c r="D290" s="20" t="s">
        <v>770</v>
      </c>
      <c r="E290" s="92" t="s">
        <v>1037</v>
      </c>
      <c r="F290" s="92" t="s">
        <v>1038</v>
      </c>
      <c r="G290" s="92" t="s">
        <v>1039</v>
      </c>
      <c r="H290" s="92" t="s">
        <v>70</v>
      </c>
      <c r="I290" s="3" t="s">
        <v>407</v>
      </c>
      <c r="J290" s="102" t="s">
        <v>20</v>
      </c>
      <c r="K290" s="92" t="s">
        <v>20</v>
      </c>
      <c r="L290" s="123" t="s">
        <v>1001</v>
      </c>
      <c r="M290" s="26" t="s">
        <v>73</v>
      </c>
      <c r="N290" s="4"/>
      <c r="O290" s="88" t="s">
        <v>1210</v>
      </c>
      <c r="P290" s="29">
        <v>20130</v>
      </c>
      <c r="Q290" s="118">
        <v>526</v>
      </c>
      <c r="R290" s="118"/>
      <c r="S290" s="118"/>
      <c r="T290" s="118"/>
      <c r="U290" s="29" t="s">
        <v>1192</v>
      </c>
    </row>
    <row r="291" spans="1:21" ht="38.25" hidden="1" x14ac:dyDescent="0.2">
      <c r="A291" s="18">
        <v>0</v>
      </c>
      <c r="B291" s="30" t="s">
        <v>559</v>
      </c>
      <c r="C291" s="6" t="s">
        <v>1040</v>
      </c>
      <c r="D291" s="20" t="s">
        <v>770</v>
      </c>
      <c r="E291" s="3" t="s">
        <v>1041</v>
      </c>
      <c r="F291" s="2" t="s">
        <v>20</v>
      </c>
      <c r="G291" s="2" t="s">
        <v>771</v>
      </c>
      <c r="H291" s="2" t="s">
        <v>223</v>
      </c>
      <c r="I291" s="3" t="s">
        <v>407</v>
      </c>
      <c r="J291" s="4" t="s">
        <v>20</v>
      </c>
      <c r="K291" s="12" t="s">
        <v>20</v>
      </c>
      <c r="L291" s="123" t="s">
        <v>1001</v>
      </c>
      <c r="M291" s="26"/>
      <c r="N291" s="4"/>
      <c r="O291" s="112" t="s">
        <v>1212</v>
      </c>
      <c r="P291" s="29"/>
      <c r="Q291" s="29" t="s">
        <v>1040</v>
      </c>
      <c r="R291" s="29"/>
      <c r="S291" s="29"/>
      <c r="T291" s="29"/>
      <c r="U291" s="38" t="s">
        <v>507</v>
      </c>
    </row>
    <row r="292" spans="1:21" hidden="1" x14ac:dyDescent="0.2">
      <c r="A292" s="18">
        <v>0</v>
      </c>
      <c r="B292" s="30" t="s">
        <v>559</v>
      </c>
      <c r="C292" s="6" t="s">
        <v>1042</v>
      </c>
      <c r="D292" s="20" t="s">
        <v>770</v>
      </c>
      <c r="E292" s="8" t="s">
        <v>807</v>
      </c>
      <c r="F292" s="9" t="s">
        <v>815</v>
      </c>
      <c r="G292" s="8" t="s">
        <v>271</v>
      </c>
      <c r="H292" s="8" t="s">
        <v>223</v>
      </c>
      <c r="I292" s="3" t="s">
        <v>407</v>
      </c>
      <c r="J292" s="8" t="s">
        <v>20</v>
      </c>
      <c r="K292" s="8" t="s">
        <v>20</v>
      </c>
      <c r="L292" s="123" t="s">
        <v>1001</v>
      </c>
      <c r="M292" s="3"/>
      <c r="N292" s="4"/>
      <c r="O292" s="3"/>
      <c r="P292" s="29">
        <v>20150</v>
      </c>
      <c r="Q292" s="29" t="s">
        <v>1042</v>
      </c>
      <c r="R292" s="29"/>
      <c r="S292" s="29"/>
      <c r="T292" s="29"/>
      <c r="U292" s="29"/>
    </row>
    <row r="293" spans="1:21" ht="38.25" hidden="1" x14ac:dyDescent="0.2">
      <c r="A293" s="18">
        <v>0</v>
      </c>
      <c r="B293" s="30" t="s">
        <v>559</v>
      </c>
      <c r="C293" s="6" t="s">
        <v>1043</v>
      </c>
      <c r="D293" s="20" t="s">
        <v>770</v>
      </c>
      <c r="E293" s="8" t="s">
        <v>807</v>
      </c>
      <c r="F293" s="9" t="s">
        <v>817</v>
      </c>
      <c r="G293" s="8" t="s">
        <v>818</v>
      </c>
      <c r="H293" s="8" t="s">
        <v>223</v>
      </c>
      <c r="I293" s="3" t="s">
        <v>407</v>
      </c>
      <c r="J293" s="8" t="s">
        <v>20</v>
      </c>
      <c r="K293" s="8" t="s">
        <v>20</v>
      </c>
      <c r="L293" s="123" t="s">
        <v>1001</v>
      </c>
      <c r="M293" s="3"/>
      <c r="N293" s="4"/>
      <c r="O293" s="3"/>
      <c r="P293" s="29">
        <v>20160</v>
      </c>
      <c r="Q293" s="29" t="s">
        <v>1043</v>
      </c>
      <c r="R293" s="29"/>
      <c r="S293" s="29"/>
      <c r="T293" s="29"/>
      <c r="U293" s="29"/>
    </row>
    <row r="294" spans="1:21" hidden="1" x14ac:dyDescent="0.2">
      <c r="A294" s="18">
        <v>0</v>
      </c>
      <c r="B294" s="30" t="s">
        <v>559</v>
      </c>
      <c r="C294" s="6" t="s">
        <v>1044</v>
      </c>
      <c r="D294" s="20" t="s">
        <v>770</v>
      </c>
      <c r="E294" s="8" t="s">
        <v>807</v>
      </c>
      <c r="F294" s="9" t="s">
        <v>823</v>
      </c>
      <c r="G294" s="8" t="s">
        <v>824</v>
      </c>
      <c r="H294" s="8" t="s">
        <v>223</v>
      </c>
      <c r="I294" s="3" t="s">
        <v>407</v>
      </c>
      <c r="J294" s="8" t="s">
        <v>20</v>
      </c>
      <c r="K294" s="8" t="s">
        <v>20</v>
      </c>
      <c r="L294" s="123" t="s">
        <v>1001</v>
      </c>
      <c r="M294" s="3"/>
      <c r="N294" s="4"/>
      <c r="O294" s="3"/>
      <c r="P294" s="29">
        <v>20170</v>
      </c>
      <c r="Q294" s="29" t="s">
        <v>1044</v>
      </c>
      <c r="R294" s="29"/>
      <c r="S294" s="29"/>
      <c r="T294" s="29"/>
      <c r="U294" s="29"/>
    </row>
    <row r="295" spans="1:21" ht="38.25" hidden="1" x14ac:dyDescent="0.2">
      <c r="A295" s="18">
        <v>0</v>
      </c>
      <c r="B295" s="30" t="s">
        <v>559</v>
      </c>
      <c r="C295" s="6">
        <v>550</v>
      </c>
      <c r="D295" s="20" t="s">
        <v>770</v>
      </c>
      <c r="E295" s="92" t="s">
        <v>1045</v>
      </c>
      <c r="F295" s="93" t="s">
        <v>1046</v>
      </c>
      <c r="G295" s="92" t="s">
        <v>1047</v>
      </c>
      <c r="H295" s="92" t="s">
        <v>429</v>
      </c>
      <c r="I295" s="3" t="s">
        <v>1048</v>
      </c>
      <c r="J295" s="102" t="s">
        <v>20</v>
      </c>
      <c r="K295" s="92" t="s">
        <v>20</v>
      </c>
      <c r="L295" s="123" t="s">
        <v>1001</v>
      </c>
      <c r="M295" s="26" t="s">
        <v>73</v>
      </c>
      <c r="N295" s="4"/>
      <c r="O295" s="88" t="s">
        <v>1213</v>
      </c>
      <c r="P295" s="29"/>
      <c r="Q295" s="29">
        <v>550</v>
      </c>
      <c r="R295" s="29"/>
      <c r="S295" s="29"/>
      <c r="T295" s="29"/>
      <c r="U295" s="29" t="s">
        <v>545</v>
      </c>
    </row>
    <row r="296" spans="1:21" ht="38.25" hidden="1" x14ac:dyDescent="0.2">
      <c r="A296" s="18">
        <v>0</v>
      </c>
      <c r="B296" s="30" t="s">
        <v>559</v>
      </c>
      <c r="C296" s="6">
        <v>550</v>
      </c>
      <c r="D296" s="20" t="s">
        <v>770</v>
      </c>
      <c r="E296" s="92" t="s">
        <v>1049</v>
      </c>
      <c r="F296" s="93" t="s">
        <v>1046</v>
      </c>
      <c r="G296" s="92" t="s">
        <v>1050</v>
      </c>
      <c r="H296" s="92" t="s">
        <v>429</v>
      </c>
      <c r="I296" s="3" t="s">
        <v>1048</v>
      </c>
      <c r="J296" s="102" t="s">
        <v>20</v>
      </c>
      <c r="K296" s="92" t="s">
        <v>20</v>
      </c>
      <c r="L296" s="123" t="s">
        <v>1001</v>
      </c>
      <c r="M296" s="26" t="s">
        <v>73</v>
      </c>
      <c r="N296" s="4"/>
      <c r="O296" s="88" t="s">
        <v>1213</v>
      </c>
      <c r="P296" s="29"/>
      <c r="Q296" s="29">
        <v>550</v>
      </c>
      <c r="R296" s="29"/>
      <c r="S296" s="29"/>
      <c r="T296" s="29"/>
      <c r="U296" s="29" t="s">
        <v>545</v>
      </c>
    </row>
    <row r="297" spans="1:21" hidden="1" x14ac:dyDescent="0.2">
      <c r="A297" s="18">
        <v>0</v>
      </c>
      <c r="B297" s="30" t="s">
        <v>559</v>
      </c>
      <c r="C297" s="6">
        <v>551</v>
      </c>
      <c r="D297" s="20" t="s">
        <v>770</v>
      </c>
      <c r="E297" s="92" t="s">
        <v>1045</v>
      </c>
      <c r="F297" s="93" t="s">
        <v>1046</v>
      </c>
      <c r="G297" s="92" t="s">
        <v>1051</v>
      </c>
      <c r="H297" s="92" t="s">
        <v>429</v>
      </c>
      <c r="I297" s="3" t="s">
        <v>1048</v>
      </c>
      <c r="J297" s="102" t="s">
        <v>20</v>
      </c>
      <c r="K297" s="92" t="s">
        <v>20</v>
      </c>
      <c r="L297" s="123" t="s">
        <v>1001</v>
      </c>
      <c r="M297" s="26" t="s">
        <v>73</v>
      </c>
      <c r="N297" s="4"/>
      <c r="O297" s="88" t="s">
        <v>1213</v>
      </c>
      <c r="P297" s="29"/>
      <c r="Q297" s="29">
        <v>551</v>
      </c>
      <c r="R297" s="29"/>
      <c r="S297" s="29"/>
      <c r="T297" s="29"/>
      <c r="U297" s="29" t="s">
        <v>545</v>
      </c>
    </row>
    <row r="298" spans="1:21" hidden="1" x14ac:dyDescent="0.2">
      <c r="A298" s="18">
        <v>0</v>
      </c>
      <c r="B298" s="30" t="s">
        <v>559</v>
      </c>
      <c r="C298" s="6">
        <v>562</v>
      </c>
      <c r="D298" s="20" t="s">
        <v>770</v>
      </c>
      <c r="E298" s="2" t="s">
        <v>1052</v>
      </c>
      <c r="F298" s="5" t="s">
        <v>1053</v>
      </c>
      <c r="G298" s="2" t="s">
        <v>1054</v>
      </c>
      <c r="H298" s="2" t="s">
        <v>223</v>
      </c>
      <c r="I298" s="3" t="s">
        <v>1055</v>
      </c>
      <c r="J298" s="102" t="s">
        <v>20</v>
      </c>
      <c r="K298" s="2" t="s">
        <v>20</v>
      </c>
      <c r="L298" s="123" t="s">
        <v>1001</v>
      </c>
      <c r="M298" s="3"/>
      <c r="N298" s="4"/>
      <c r="O298" s="3"/>
      <c r="P298" s="29">
        <v>20220</v>
      </c>
      <c r="Q298" s="29">
        <v>562</v>
      </c>
      <c r="R298" s="29"/>
      <c r="S298" s="29"/>
      <c r="T298" s="29"/>
      <c r="U298" s="29"/>
    </row>
    <row r="299" spans="1:21" hidden="1" x14ac:dyDescent="0.2">
      <c r="A299" s="18">
        <v>0</v>
      </c>
      <c r="B299" s="30" t="s">
        <v>559</v>
      </c>
      <c r="C299" s="6">
        <v>567</v>
      </c>
      <c r="D299" s="20" t="s">
        <v>770</v>
      </c>
      <c r="E299" s="2" t="s">
        <v>1056</v>
      </c>
      <c r="F299" s="5" t="s">
        <v>1057</v>
      </c>
      <c r="G299" s="4" t="s">
        <v>1058</v>
      </c>
      <c r="H299" s="4" t="s">
        <v>223</v>
      </c>
      <c r="I299" s="3" t="s">
        <v>116</v>
      </c>
      <c r="J299" s="102" t="s">
        <v>20</v>
      </c>
      <c r="K299" s="2" t="s">
        <v>20</v>
      </c>
      <c r="L299" s="123" t="s">
        <v>1001</v>
      </c>
      <c r="M299" s="3"/>
      <c r="N299" s="4"/>
      <c r="O299" s="3"/>
      <c r="P299" s="29">
        <v>20230</v>
      </c>
      <c r="Q299" s="29">
        <v>567</v>
      </c>
      <c r="R299" s="29"/>
      <c r="S299" s="29"/>
      <c r="T299" s="29"/>
      <c r="U299" s="29"/>
    </row>
    <row r="300" spans="1:21" ht="25.5" hidden="1" x14ac:dyDescent="0.2">
      <c r="A300" s="18">
        <v>0</v>
      </c>
      <c r="B300" s="30" t="s">
        <v>559</v>
      </c>
      <c r="C300" s="6">
        <v>586</v>
      </c>
      <c r="D300" s="20" t="s">
        <v>770</v>
      </c>
      <c r="E300" s="92" t="s">
        <v>20</v>
      </c>
      <c r="F300" s="92" t="s">
        <v>181</v>
      </c>
      <c r="G300" s="88" t="s">
        <v>1059</v>
      </c>
      <c r="H300" s="88" t="s">
        <v>429</v>
      </c>
      <c r="I300" s="3" t="s">
        <v>179</v>
      </c>
      <c r="J300" s="102" t="s">
        <v>20</v>
      </c>
      <c r="K300" s="92" t="s">
        <v>20</v>
      </c>
      <c r="L300" s="123" t="s">
        <v>1001</v>
      </c>
      <c r="M300" s="26" t="s">
        <v>73</v>
      </c>
      <c r="N300" s="4"/>
      <c r="O300" s="88" t="s">
        <v>1214</v>
      </c>
      <c r="P300" s="29">
        <v>20280</v>
      </c>
      <c r="Q300" s="29">
        <v>586</v>
      </c>
      <c r="R300" s="29"/>
      <c r="S300" s="29"/>
      <c r="T300" s="29"/>
      <c r="U300" s="29" t="s">
        <v>545</v>
      </c>
    </row>
    <row r="301" spans="1:21" ht="38.25" hidden="1" x14ac:dyDescent="0.2">
      <c r="A301" s="18">
        <v>0</v>
      </c>
      <c r="B301" s="30" t="s">
        <v>559</v>
      </c>
      <c r="C301" s="6" t="s">
        <v>1060</v>
      </c>
      <c r="D301" s="20" t="s">
        <v>770</v>
      </c>
      <c r="E301" s="92" t="s">
        <v>1061</v>
      </c>
      <c r="F301" s="93" t="s">
        <v>1062</v>
      </c>
      <c r="G301" s="92" t="s">
        <v>1063</v>
      </c>
      <c r="H301" s="92" t="s">
        <v>70</v>
      </c>
      <c r="I301" s="3" t="s">
        <v>116</v>
      </c>
      <c r="J301" s="102" t="s">
        <v>20</v>
      </c>
      <c r="K301" s="92" t="s">
        <v>20</v>
      </c>
      <c r="L301" s="123" t="s">
        <v>1001</v>
      </c>
      <c r="M301" s="26" t="s">
        <v>73</v>
      </c>
      <c r="N301" s="4"/>
      <c r="O301" s="92" t="s">
        <v>1210</v>
      </c>
      <c r="P301" s="29"/>
      <c r="Q301" s="29" t="s">
        <v>1060</v>
      </c>
      <c r="R301" s="29"/>
      <c r="S301" s="29"/>
      <c r="T301" s="29"/>
      <c r="U301" s="29" t="s">
        <v>1192</v>
      </c>
    </row>
    <row r="302" spans="1:21" ht="38.25" hidden="1" x14ac:dyDescent="0.2">
      <c r="A302" s="18">
        <v>0</v>
      </c>
      <c r="B302" s="30" t="s">
        <v>559</v>
      </c>
      <c r="C302" s="6" t="s">
        <v>1060</v>
      </c>
      <c r="D302" s="20" t="s">
        <v>770</v>
      </c>
      <c r="E302" s="92" t="s">
        <v>1064</v>
      </c>
      <c r="F302" s="93" t="s">
        <v>1062</v>
      </c>
      <c r="G302" s="92" t="s">
        <v>1063</v>
      </c>
      <c r="H302" s="92" t="s">
        <v>70</v>
      </c>
      <c r="I302" s="3" t="s">
        <v>116</v>
      </c>
      <c r="J302" s="102" t="s">
        <v>20</v>
      </c>
      <c r="K302" s="92" t="s">
        <v>20</v>
      </c>
      <c r="L302" s="123" t="s">
        <v>1001</v>
      </c>
      <c r="M302" s="26" t="s">
        <v>73</v>
      </c>
      <c r="N302" s="4"/>
      <c r="O302" s="92" t="s">
        <v>1210</v>
      </c>
      <c r="P302" s="29"/>
      <c r="Q302" s="29" t="s">
        <v>1060</v>
      </c>
      <c r="R302" s="29"/>
      <c r="S302" s="29"/>
      <c r="T302" s="29"/>
      <c r="U302" s="29" t="s">
        <v>1192</v>
      </c>
    </row>
    <row r="303" spans="1:21" ht="38.25" hidden="1" x14ac:dyDescent="0.2">
      <c r="A303" s="18">
        <v>0</v>
      </c>
      <c r="B303" s="30" t="s">
        <v>559</v>
      </c>
      <c r="C303" s="6" t="s">
        <v>118</v>
      </c>
      <c r="D303" s="20" t="s">
        <v>770</v>
      </c>
      <c r="E303" s="2" t="s">
        <v>1065</v>
      </c>
      <c r="F303" s="5" t="s">
        <v>1066</v>
      </c>
      <c r="G303" s="2" t="s">
        <v>121</v>
      </c>
      <c r="H303" s="2" t="s">
        <v>1067</v>
      </c>
      <c r="I303" s="3" t="s">
        <v>116</v>
      </c>
      <c r="J303" s="102" t="s">
        <v>20</v>
      </c>
      <c r="K303" s="2" t="s">
        <v>20</v>
      </c>
      <c r="L303" s="123" t="s">
        <v>1001</v>
      </c>
      <c r="M303" s="26"/>
      <c r="N303" s="4"/>
      <c r="O303" s="109" t="s">
        <v>1215</v>
      </c>
      <c r="P303" s="29"/>
      <c r="Q303" s="29" t="s">
        <v>118</v>
      </c>
      <c r="R303" s="29"/>
      <c r="S303" s="29"/>
      <c r="T303" s="29"/>
      <c r="U303" s="29" t="s">
        <v>488</v>
      </c>
    </row>
    <row r="304" spans="1:21" ht="25.5" hidden="1" x14ac:dyDescent="0.2">
      <c r="A304" s="18">
        <v>0</v>
      </c>
      <c r="B304" s="30" t="s">
        <v>559</v>
      </c>
      <c r="C304" s="6" t="s">
        <v>118</v>
      </c>
      <c r="D304" s="20" t="s">
        <v>770</v>
      </c>
      <c r="E304" s="92" t="s">
        <v>1068</v>
      </c>
      <c r="F304" s="93" t="s">
        <v>1069</v>
      </c>
      <c r="G304" s="92" t="s">
        <v>121</v>
      </c>
      <c r="H304" s="92" t="s">
        <v>70</v>
      </c>
      <c r="I304" s="3" t="s">
        <v>116</v>
      </c>
      <c r="J304" s="102" t="s">
        <v>20</v>
      </c>
      <c r="K304" s="92" t="s">
        <v>20</v>
      </c>
      <c r="L304" s="123" t="s">
        <v>1001</v>
      </c>
      <c r="M304" s="26" t="s">
        <v>73</v>
      </c>
      <c r="N304" s="23"/>
      <c r="O304" s="92" t="s">
        <v>1210</v>
      </c>
      <c r="P304" s="29"/>
      <c r="Q304" s="29" t="s">
        <v>118</v>
      </c>
      <c r="R304" s="29"/>
      <c r="S304" s="29"/>
      <c r="T304" s="29"/>
      <c r="U304" s="29" t="s">
        <v>1192</v>
      </c>
    </row>
    <row r="305" spans="1:21" ht="25.5" hidden="1" x14ac:dyDescent="0.2">
      <c r="A305" s="18">
        <v>0</v>
      </c>
      <c r="B305" s="30" t="s">
        <v>559</v>
      </c>
      <c r="C305" s="6" t="s">
        <v>118</v>
      </c>
      <c r="D305" s="20" t="s">
        <v>770</v>
      </c>
      <c r="E305" s="92" t="s">
        <v>1027</v>
      </c>
      <c r="F305" s="93" t="s">
        <v>120</v>
      </c>
      <c r="G305" s="92" t="s">
        <v>121</v>
      </c>
      <c r="H305" s="92" t="s">
        <v>429</v>
      </c>
      <c r="I305" s="3" t="s">
        <v>116</v>
      </c>
      <c r="J305" s="102" t="s">
        <v>20</v>
      </c>
      <c r="K305" s="92" t="s">
        <v>20</v>
      </c>
      <c r="L305" s="123" t="s">
        <v>1001</v>
      </c>
      <c r="M305" s="26" t="s">
        <v>73</v>
      </c>
      <c r="N305" s="4"/>
      <c r="O305" s="88" t="s">
        <v>1210</v>
      </c>
      <c r="P305" s="29"/>
      <c r="Q305" s="29" t="s">
        <v>118</v>
      </c>
      <c r="R305" s="29"/>
      <c r="S305" s="29"/>
      <c r="T305" s="29"/>
      <c r="U305" s="29" t="s">
        <v>545</v>
      </c>
    </row>
    <row r="306" spans="1:21" ht="25.5" hidden="1" x14ac:dyDescent="0.2">
      <c r="A306" s="18">
        <f>VLOOKUP(L306,LEGEND!$B$3:$C$11,2,FALSE)</f>
        <v>0</v>
      </c>
      <c r="B306" s="30" t="s">
        <v>559</v>
      </c>
      <c r="C306" s="6" t="s">
        <v>118</v>
      </c>
      <c r="D306" s="20" t="str">
        <f>IF($B306&lt;&gt;"",HYPERLINK((CONCATENATE(".\",$B306,"_Sheets\",IF($L306="PROVISIONAL","PDSH_",""),$B306," ",$C306,".pdf")),"Sheet"),"")</f>
        <v>Sheet</v>
      </c>
      <c r="E306" s="2" t="s">
        <v>419</v>
      </c>
      <c r="F306" s="5" t="s">
        <v>457</v>
      </c>
      <c r="G306" s="2" t="s">
        <v>121</v>
      </c>
      <c r="H306" s="8" t="s">
        <v>223</v>
      </c>
      <c r="I306" s="3" t="s">
        <v>116</v>
      </c>
      <c r="J306" s="75" t="s">
        <v>20</v>
      </c>
      <c r="K306" s="2" t="s">
        <v>20</v>
      </c>
      <c r="L306" s="123" t="s">
        <v>561</v>
      </c>
      <c r="M306" s="26"/>
      <c r="N306" s="4"/>
      <c r="O306" s="2" t="s">
        <v>117</v>
      </c>
      <c r="P306" s="29"/>
      <c r="Q306" s="29" t="s">
        <v>118</v>
      </c>
      <c r="R306" s="29" t="s">
        <v>118</v>
      </c>
      <c r="S306" s="29"/>
      <c r="T306" s="29"/>
      <c r="U306" s="29"/>
    </row>
    <row r="307" spans="1:21" ht="25.5" hidden="1" x14ac:dyDescent="0.2">
      <c r="A307" s="18">
        <v>0</v>
      </c>
      <c r="B307" s="30" t="s">
        <v>559</v>
      </c>
      <c r="C307" s="6">
        <v>593</v>
      </c>
      <c r="D307" s="20" t="s">
        <v>770</v>
      </c>
      <c r="E307" s="92" t="s">
        <v>1068</v>
      </c>
      <c r="F307" s="93" t="s">
        <v>1070</v>
      </c>
      <c r="G307" s="92" t="s">
        <v>421</v>
      </c>
      <c r="H307" s="92" t="s">
        <v>70</v>
      </c>
      <c r="I307" s="3" t="s">
        <v>179</v>
      </c>
      <c r="J307" s="102" t="s">
        <v>20</v>
      </c>
      <c r="K307" s="92" t="s">
        <v>20</v>
      </c>
      <c r="L307" s="123" t="s">
        <v>1001</v>
      </c>
      <c r="M307" s="26" t="s">
        <v>73</v>
      </c>
      <c r="N307" s="23"/>
      <c r="O307" s="92" t="s">
        <v>1210</v>
      </c>
      <c r="P307" s="29"/>
      <c r="Q307" s="29">
        <v>593</v>
      </c>
      <c r="R307" s="29"/>
      <c r="S307" s="29"/>
      <c r="T307" s="29"/>
      <c r="U307" s="29" t="s">
        <v>1192</v>
      </c>
    </row>
    <row r="308" spans="1:21" ht="25.5" hidden="1" x14ac:dyDescent="0.2">
      <c r="A308" s="18">
        <v>0</v>
      </c>
      <c r="B308" s="30" t="s">
        <v>559</v>
      </c>
      <c r="C308" s="6">
        <v>597</v>
      </c>
      <c r="D308" s="20" t="s">
        <v>770</v>
      </c>
      <c r="E308" s="92" t="s">
        <v>1071</v>
      </c>
      <c r="F308" s="93" t="s">
        <v>1072</v>
      </c>
      <c r="G308" s="88" t="s">
        <v>1073</v>
      </c>
      <c r="H308" s="92" t="s">
        <v>70</v>
      </c>
      <c r="I308" s="3" t="s">
        <v>179</v>
      </c>
      <c r="J308" s="102" t="s">
        <v>20</v>
      </c>
      <c r="K308" s="92" t="s">
        <v>20</v>
      </c>
      <c r="L308" s="123" t="s">
        <v>1001</v>
      </c>
      <c r="M308" s="26" t="s">
        <v>73</v>
      </c>
      <c r="N308" s="23"/>
      <c r="O308" s="92" t="s">
        <v>1210</v>
      </c>
      <c r="P308" s="29"/>
      <c r="Q308" s="29">
        <v>597</v>
      </c>
      <c r="R308" s="29"/>
      <c r="S308" s="29"/>
      <c r="T308" s="29"/>
      <c r="U308" s="29" t="s">
        <v>1192</v>
      </c>
    </row>
    <row r="309" spans="1:21" hidden="1" x14ac:dyDescent="0.2">
      <c r="A309" s="18">
        <v>0</v>
      </c>
      <c r="B309" s="30" t="s">
        <v>559</v>
      </c>
      <c r="C309" s="6">
        <v>611</v>
      </c>
      <c r="D309" s="20" t="s">
        <v>770</v>
      </c>
      <c r="E309" s="2" t="s">
        <v>20</v>
      </c>
      <c r="F309" s="5" t="s">
        <v>181</v>
      </c>
      <c r="G309" s="2" t="s">
        <v>1074</v>
      </c>
      <c r="H309" s="2" t="s">
        <v>181</v>
      </c>
      <c r="I309" s="3" t="s">
        <v>179</v>
      </c>
      <c r="J309" s="102" t="s">
        <v>20</v>
      </c>
      <c r="K309" s="2" t="s">
        <v>20</v>
      </c>
      <c r="L309" s="123" t="s">
        <v>1001</v>
      </c>
      <c r="M309" s="26"/>
      <c r="N309" s="4"/>
      <c r="O309" s="109" t="s">
        <v>1216</v>
      </c>
      <c r="P309" s="29"/>
      <c r="Q309" s="29">
        <v>611</v>
      </c>
      <c r="R309" s="29"/>
      <c r="S309" s="29"/>
      <c r="T309" s="29"/>
      <c r="U309" s="29" t="s">
        <v>488</v>
      </c>
    </row>
    <row r="310" spans="1:21" ht="38.25" hidden="1" x14ac:dyDescent="0.2">
      <c r="A310" s="18">
        <v>0</v>
      </c>
      <c r="B310" s="30" t="s">
        <v>559</v>
      </c>
      <c r="C310" s="6">
        <v>624</v>
      </c>
      <c r="D310" s="20" t="s">
        <v>770</v>
      </c>
      <c r="E310" s="2" t="s">
        <v>17</v>
      </c>
      <c r="F310" s="2" t="s">
        <v>20</v>
      </c>
      <c r="G310" s="2" t="s">
        <v>1075</v>
      </c>
      <c r="H310" s="2" t="s">
        <v>181</v>
      </c>
      <c r="I310" s="2" t="s">
        <v>96</v>
      </c>
      <c r="J310" s="100">
        <v>40688</v>
      </c>
      <c r="K310" s="2" t="s">
        <v>20</v>
      </c>
      <c r="L310" s="123" t="s">
        <v>1001</v>
      </c>
      <c r="M310" s="26"/>
      <c r="N310" s="4"/>
      <c r="O310" s="109" t="s">
        <v>1217</v>
      </c>
      <c r="P310" s="29"/>
      <c r="Q310" s="29">
        <v>624</v>
      </c>
      <c r="R310" s="29"/>
      <c r="S310" s="29"/>
      <c r="T310" s="29"/>
      <c r="U310" s="29" t="s">
        <v>488</v>
      </c>
    </row>
    <row r="311" spans="1:21" hidden="1" x14ac:dyDescent="0.2">
      <c r="A311" s="18">
        <v>0</v>
      </c>
      <c r="B311" s="30" t="s">
        <v>559</v>
      </c>
      <c r="C311" s="6" t="s">
        <v>1076</v>
      </c>
      <c r="D311" s="20" t="s">
        <v>770</v>
      </c>
      <c r="E311" s="92" t="s">
        <v>1077</v>
      </c>
      <c r="F311" s="93" t="s">
        <v>670</v>
      </c>
      <c r="G311" s="92" t="s">
        <v>671</v>
      </c>
      <c r="H311" s="92" t="s">
        <v>429</v>
      </c>
      <c r="I311" s="2" t="s">
        <v>163</v>
      </c>
      <c r="J311" s="12" t="s">
        <v>20</v>
      </c>
      <c r="K311" s="92" t="s">
        <v>20</v>
      </c>
      <c r="L311" s="123" t="s">
        <v>1001</v>
      </c>
      <c r="M311" s="26" t="s">
        <v>73</v>
      </c>
      <c r="N311" s="4"/>
      <c r="O311" s="88" t="s">
        <v>1210</v>
      </c>
      <c r="P311" s="29"/>
      <c r="Q311" s="29" t="s">
        <v>1076</v>
      </c>
      <c r="R311" s="29"/>
      <c r="S311" s="29"/>
      <c r="T311" s="29"/>
      <c r="U311" s="29" t="s">
        <v>545</v>
      </c>
    </row>
    <row r="312" spans="1:21" hidden="1" x14ac:dyDescent="0.2">
      <c r="A312" s="18">
        <v>0</v>
      </c>
      <c r="B312" s="30" t="s">
        <v>559</v>
      </c>
      <c r="C312" s="6" t="s">
        <v>1078</v>
      </c>
      <c r="D312" s="20" t="s">
        <v>770</v>
      </c>
      <c r="E312" s="92" t="s">
        <v>1077</v>
      </c>
      <c r="F312" s="93" t="s">
        <v>672</v>
      </c>
      <c r="G312" s="92" t="s">
        <v>673</v>
      </c>
      <c r="H312" s="92" t="s">
        <v>429</v>
      </c>
      <c r="I312" s="2" t="s">
        <v>163</v>
      </c>
      <c r="J312" s="12" t="s">
        <v>20</v>
      </c>
      <c r="K312" s="92" t="s">
        <v>20</v>
      </c>
      <c r="L312" s="123" t="s">
        <v>1001</v>
      </c>
      <c r="M312" s="26" t="s">
        <v>73</v>
      </c>
      <c r="N312" s="4"/>
      <c r="O312" s="88" t="s">
        <v>1210</v>
      </c>
      <c r="P312" s="29"/>
      <c r="Q312" s="29" t="s">
        <v>1078</v>
      </c>
      <c r="R312" s="29"/>
      <c r="S312" s="29"/>
      <c r="T312" s="29"/>
      <c r="U312" s="29" t="s">
        <v>545</v>
      </c>
    </row>
    <row r="313" spans="1:21" ht="38.25" hidden="1" x14ac:dyDescent="0.2">
      <c r="A313" s="18">
        <v>0</v>
      </c>
      <c r="B313" s="30" t="s">
        <v>559</v>
      </c>
      <c r="C313" s="6">
        <v>644</v>
      </c>
      <c r="D313" s="20" t="s">
        <v>770</v>
      </c>
      <c r="E313" s="92" t="s">
        <v>1061</v>
      </c>
      <c r="F313" s="93" t="s">
        <v>1079</v>
      </c>
      <c r="G313" s="92" t="s">
        <v>1080</v>
      </c>
      <c r="H313" s="92" t="s">
        <v>70</v>
      </c>
      <c r="I313" s="3" t="s">
        <v>163</v>
      </c>
      <c r="J313" s="102" t="s">
        <v>20</v>
      </c>
      <c r="K313" s="92" t="s">
        <v>20</v>
      </c>
      <c r="L313" s="123" t="s">
        <v>1001</v>
      </c>
      <c r="M313" s="26" t="s">
        <v>73</v>
      </c>
      <c r="N313" s="4"/>
      <c r="O313" s="92" t="s">
        <v>1210</v>
      </c>
      <c r="P313" s="29"/>
      <c r="Q313" s="29">
        <v>644</v>
      </c>
      <c r="R313" s="29"/>
      <c r="S313" s="29"/>
      <c r="T313" s="29"/>
      <c r="U313" s="29" t="s">
        <v>1192</v>
      </c>
    </row>
    <row r="314" spans="1:21" ht="25.5" hidden="1" x14ac:dyDescent="0.2">
      <c r="A314" s="18">
        <v>0</v>
      </c>
      <c r="B314" s="30" t="s">
        <v>559</v>
      </c>
      <c r="C314" s="6">
        <v>658</v>
      </c>
      <c r="D314" s="20" t="s">
        <v>770</v>
      </c>
      <c r="E314" s="2" t="s">
        <v>1081</v>
      </c>
      <c r="F314" s="12" t="s">
        <v>1082</v>
      </c>
      <c r="G314" s="2" t="s">
        <v>1083</v>
      </c>
      <c r="H314" s="2" t="s">
        <v>223</v>
      </c>
      <c r="I314" s="2" t="s">
        <v>158</v>
      </c>
      <c r="J314" s="2" t="s">
        <v>20</v>
      </c>
      <c r="K314" s="2" t="s">
        <v>20</v>
      </c>
      <c r="L314" s="123" t="s">
        <v>1001</v>
      </c>
      <c r="M314" s="3"/>
      <c r="N314" s="4"/>
      <c r="O314" s="3"/>
      <c r="P314" s="29">
        <v>20480</v>
      </c>
      <c r="Q314" s="29">
        <v>658</v>
      </c>
      <c r="R314" s="29"/>
      <c r="S314" s="29"/>
      <c r="T314" s="29"/>
      <c r="U314" s="29"/>
    </row>
    <row r="315" spans="1:21" ht="38.25" hidden="1" x14ac:dyDescent="0.2">
      <c r="A315" s="18">
        <v>0</v>
      </c>
      <c r="B315" s="30" t="s">
        <v>559</v>
      </c>
      <c r="C315" s="6">
        <v>659</v>
      </c>
      <c r="D315" s="20" t="s">
        <v>770</v>
      </c>
      <c r="E315" s="92" t="s">
        <v>1084</v>
      </c>
      <c r="F315" s="93" t="s">
        <v>1085</v>
      </c>
      <c r="G315" s="92" t="s">
        <v>1086</v>
      </c>
      <c r="H315" s="92" t="s">
        <v>70</v>
      </c>
      <c r="I315" s="3" t="s">
        <v>163</v>
      </c>
      <c r="J315" s="102" t="s">
        <v>20</v>
      </c>
      <c r="K315" s="92" t="s">
        <v>20</v>
      </c>
      <c r="L315" s="123" t="s">
        <v>1001</v>
      </c>
      <c r="M315" s="26" t="s">
        <v>73</v>
      </c>
      <c r="N315" s="4"/>
      <c r="O315" s="92" t="s">
        <v>1210</v>
      </c>
      <c r="P315" s="29"/>
      <c r="Q315" s="29">
        <v>659</v>
      </c>
      <c r="R315" s="29"/>
      <c r="S315" s="29"/>
      <c r="T315" s="29"/>
      <c r="U315" s="29" t="s">
        <v>1192</v>
      </c>
    </row>
    <row r="316" spans="1:21" ht="38.25" hidden="1" x14ac:dyDescent="0.2">
      <c r="A316" s="18">
        <v>0</v>
      </c>
      <c r="B316" s="30" t="s">
        <v>559</v>
      </c>
      <c r="C316" s="6" t="s">
        <v>372</v>
      </c>
      <c r="D316" s="20" t="s">
        <v>770</v>
      </c>
      <c r="E316" s="2" t="s">
        <v>1087</v>
      </c>
      <c r="F316" s="5" t="s">
        <v>1066</v>
      </c>
      <c r="G316" s="4" t="s">
        <v>375</v>
      </c>
      <c r="H316" s="2" t="s">
        <v>376</v>
      </c>
      <c r="I316" s="3" t="s">
        <v>158</v>
      </c>
      <c r="J316" s="102" t="s">
        <v>20</v>
      </c>
      <c r="K316" s="2" t="s">
        <v>20</v>
      </c>
      <c r="L316" s="123" t="s">
        <v>1001</v>
      </c>
      <c r="M316" s="26"/>
      <c r="N316" s="4"/>
      <c r="O316" s="109" t="s">
        <v>1218</v>
      </c>
      <c r="P316" s="29"/>
      <c r="Q316" s="29" t="s">
        <v>372</v>
      </c>
      <c r="R316" s="29"/>
      <c r="S316" s="29"/>
      <c r="T316" s="29"/>
      <c r="U316" s="29" t="s">
        <v>488</v>
      </c>
    </row>
    <row r="317" spans="1:21" ht="38.25" hidden="1" x14ac:dyDescent="0.2">
      <c r="A317" s="18">
        <v>1</v>
      </c>
      <c r="B317" s="30" t="s">
        <v>559</v>
      </c>
      <c r="C317" s="6" t="s">
        <v>372</v>
      </c>
      <c r="D317" s="20" t="s">
        <v>770</v>
      </c>
      <c r="E317" s="2" t="s">
        <v>373</v>
      </c>
      <c r="F317" s="5" t="s">
        <v>374</v>
      </c>
      <c r="G317" s="4" t="s">
        <v>375</v>
      </c>
      <c r="H317" s="2" t="s">
        <v>376</v>
      </c>
      <c r="I317" s="3" t="s">
        <v>158</v>
      </c>
      <c r="J317" s="102" t="s">
        <v>20</v>
      </c>
      <c r="K317" s="2" t="s">
        <v>20</v>
      </c>
      <c r="L317" s="123" t="s">
        <v>1088</v>
      </c>
      <c r="M317" s="26"/>
      <c r="N317" s="4"/>
      <c r="O317" s="109" t="s">
        <v>1218</v>
      </c>
      <c r="P317" s="29"/>
      <c r="Q317" s="29" t="s">
        <v>372</v>
      </c>
      <c r="R317" s="29"/>
      <c r="S317" s="29"/>
      <c r="T317" s="29"/>
      <c r="U317" s="29" t="s">
        <v>488</v>
      </c>
    </row>
    <row r="318" spans="1:21" ht="38.25" hidden="1" x14ac:dyDescent="0.2">
      <c r="A318" s="18">
        <v>0</v>
      </c>
      <c r="B318" s="30" t="s">
        <v>559</v>
      </c>
      <c r="C318" s="6" t="s">
        <v>1089</v>
      </c>
      <c r="D318" s="20" t="s">
        <v>770</v>
      </c>
      <c r="E318" s="2" t="s">
        <v>1090</v>
      </c>
      <c r="F318" s="5" t="s">
        <v>1091</v>
      </c>
      <c r="G318" s="4" t="s">
        <v>1092</v>
      </c>
      <c r="H318" s="2" t="s">
        <v>376</v>
      </c>
      <c r="I318" s="3" t="s">
        <v>158</v>
      </c>
      <c r="J318" s="102" t="s">
        <v>20</v>
      </c>
      <c r="K318" s="2" t="s">
        <v>20</v>
      </c>
      <c r="L318" s="123" t="s">
        <v>1001</v>
      </c>
      <c r="M318" s="26"/>
      <c r="N318" s="4"/>
      <c r="O318" s="109" t="s">
        <v>1219</v>
      </c>
      <c r="P318" s="29"/>
      <c r="Q318" s="29" t="s">
        <v>1089</v>
      </c>
      <c r="R318" s="29"/>
      <c r="S318" s="29"/>
      <c r="T318" s="29"/>
      <c r="U318" s="29" t="s">
        <v>488</v>
      </c>
    </row>
    <row r="319" spans="1:21" hidden="1" x14ac:dyDescent="0.2">
      <c r="A319" s="18">
        <v>0</v>
      </c>
      <c r="B319" s="30" t="s">
        <v>559</v>
      </c>
      <c r="C319" s="6" t="s">
        <v>1093</v>
      </c>
      <c r="D319" s="20" t="s">
        <v>770</v>
      </c>
      <c r="E319" s="92" t="s">
        <v>1094</v>
      </c>
      <c r="F319" s="93" t="s">
        <v>1095</v>
      </c>
      <c r="G319" s="88" t="s">
        <v>1096</v>
      </c>
      <c r="H319" s="92" t="s">
        <v>429</v>
      </c>
      <c r="I319" s="3" t="s">
        <v>158</v>
      </c>
      <c r="J319" s="102" t="s">
        <v>20</v>
      </c>
      <c r="K319" s="92" t="s">
        <v>20</v>
      </c>
      <c r="L319" s="123" t="s">
        <v>1001</v>
      </c>
      <c r="M319" s="26" t="s">
        <v>73</v>
      </c>
      <c r="N319" s="4"/>
      <c r="O319" s="88" t="s">
        <v>1210</v>
      </c>
      <c r="P319" s="29"/>
      <c r="Q319" s="29" t="s">
        <v>1093</v>
      </c>
      <c r="R319" s="29"/>
      <c r="S319" s="29"/>
      <c r="T319" s="29"/>
      <c r="U319" s="29" t="s">
        <v>545</v>
      </c>
    </row>
    <row r="320" spans="1:21" ht="38.25" hidden="1" x14ac:dyDescent="0.2">
      <c r="A320" s="18">
        <v>0</v>
      </c>
      <c r="B320" s="30" t="s">
        <v>559</v>
      </c>
      <c r="C320" s="6">
        <v>732</v>
      </c>
      <c r="D320" s="20" t="s">
        <v>770</v>
      </c>
      <c r="E320" s="92" t="s">
        <v>1094</v>
      </c>
      <c r="F320" s="93" t="s">
        <v>1097</v>
      </c>
      <c r="G320" s="88" t="s">
        <v>1098</v>
      </c>
      <c r="H320" s="92" t="s">
        <v>429</v>
      </c>
      <c r="I320" s="3" t="s">
        <v>158</v>
      </c>
      <c r="J320" s="102" t="s">
        <v>20</v>
      </c>
      <c r="K320" s="92" t="s">
        <v>20</v>
      </c>
      <c r="L320" s="123" t="s">
        <v>1001</v>
      </c>
      <c r="M320" s="26" t="s">
        <v>73</v>
      </c>
      <c r="N320" s="4"/>
      <c r="O320" s="88" t="s">
        <v>1210</v>
      </c>
      <c r="P320" s="29"/>
      <c r="Q320" s="29">
        <v>732</v>
      </c>
      <c r="R320" s="29"/>
      <c r="S320" s="29"/>
      <c r="T320" s="29"/>
      <c r="U320" s="29" t="s">
        <v>545</v>
      </c>
    </row>
    <row r="321" spans="1:21" hidden="1" x14ac:dyDescent="0.2">
      <c r="A321" s="18">
        <v>0</v>
      </c>
      <c r="B321" s="30" t="s">
        <v>559</v>
      </c>
      <c r="C321" s="26" t="s">
        <v>1099</v>
      </c>
      <c r="D321" s="20" t="s">
        <v>770</v>
      </c>
      <c r="E321" s="2" t="s">
        <v>1100</v>
      </c>
      <c r="F321" s="5" t="s">
        <v>1101</v>
      </c>
      <c r="G321" s="2" t="s">
        <v>1102</v>
      </c>
      <c r="H321" s="2" t="s">
        <v>1103</v>
      </c>
      <c r="I321" s="2" t="s">
        <v>87</v>
      </c>
      <c r="J321" s="100">
        <v>40603</v>
      </c>
      <c r="K321" s="2" t="s">
        <v>20</v>
      </c>
      <c r="L321" s="123" t="s">
        <v>1001</v>
      </c>
      <c r="M321" s="26"/>
      <c r="N321" s="4"/>
      <c r="O321" s="109" t="s">
        <v>1220</v>
      </c>
      <c r="P321" s="29"/>
      <c r="Q321" s="29" t="s">
        <v>1099</v>
      </c>
      <c r="R321" s="29"/>
      <c r="S321" s="29"/>
      <c r="T321" s="29"/>
      <c r="U321" s="29" t="s">
        <v>488</v>
      </c>
    </row>
    <row r="322" spans="1:21" hidden="1" x14ac:dyDescent="0.2">
      <c r="A322" s="18">
        <v>0</v>
      </c>
      <c r="B322" s="30" t="s">
        <v>559</v>
      </c>
      <c r="C322" s="26" t="s">
        <v>1099</v>
      </c>
      <c r="D322" s="20" t="s">
        <v>770</v>
      </c>
      <c r="E322" s="2" t="s">
        <v>1104</v>
      </c>
      <c r="F322" s="5" t="s">
        <v>1101</v>
      </c>
      <c r="G322" s="2" t="s">
        <v>1102</v>
      </c>
      <c r="H322" s="2" t="s">
        <v>1103</v>
      </c>
      <c r="I322" s="2" t="s">
        <v>87</v>
      </c>
      <c r="J322" s="100">
        <v>40603</v>
      </c>
      <c r="K322" s="2" t="s">
        <v>20</v>
      </c>
      <c r="L322" s="123" t="s">
        <v>1001</v>
      </c>
      <c r="M322" s="26"/>
      <c r="N322" s="4"/>
      <c r="O322" s="109" t="s">
        <v>1220</v>
      </c>
      <c r="P322" s="29"/>
      <c r="Q322" s="29" t="s">
        <v>1099</v>
      </c>
      <c r="R322" s="29"/>
      <c r="S322" s="29"/>
      <c r="T322" s="29"/>
      <c r="U322" s="29" t="s">
        <v>488</v>
      </c>
    </row>
    <row r="323" spans="1:21" hidden="1" x14ac:dyDescent="0.2">
      <c r="A323" s="18">
        <v>0</v>
      </c>
      <c r="B323" s="30" t="s">
        <v>559</v>
      </c>
      <c r="C323" s="26" t="s">
        <v>1099</v>
      </c>
      <c r="D323" s="20" t="s">
        <v>770</v>
      </c>
      <c r="E323" s="2" t="s">
        <v>1105</v>
      </c>
      <c r="F323" s="5" t="s">
        <v>1101</v>
      </c>
      <c r="G323" s="2" t="s">
        <v>1102</v>
      </c>
      <c r="H323" s="2" t="s">
        <v>1103</v>
      </c>
      <c r="I323" s="2" t="s">
        <v>87</v>
      </c>
      <c r="J323" s="100">
        <v>40603</v>
      </c>
      <c r="K323" s="2" t="s">
        <v>20</v>
      </c>
      <c r="L323" s="123" t="s">
        <v>1001</v>
      </c>
      <c r="M323" s="26"/>
      <c r="N323" s="4"/>
      <c r="O323" s="109" t="s">
        <v>1220</v>
      </c>
      <c r="P323" s="29"/>
      <c r="Q323" s="29" t="s">
        <v>1099</v>
      </c>
      <c r="R323" s="29"/>
      <c r="S323" s="29"/>
      <c r="T323" s="29"/>
      <c r="U323" s="29" t="s">
        <v>488</v>
      </c>
    </row>
    <row r="324" spans="1:21" ht="25.5" hidden="1" x14ac:dyDescent="0.2">
      <c r="A324" s="18">
        <v>0</v>
      </c>
      <c r="B324" s="30" t="s">
        <v>559</v>
      </c>
      <c r="C324" s="26" t="s">
        <v>1106</v>
      </c>
      <c r="D324" s="20" t="s">
        <v>770</v>
      </c>
      <c r="E324" s="92" t="s">
        <v>1107</v>
      </c>
      <c r="F324" s="93" t="s">
        <v>1108</v>
      </c>
      <c r="G324" s="92" t="s">
        <v>1109</v>
      </c>
      <c r="H324" s="92" t="s">
        <v>70</v>
      </c>
      <c r="I324" s="2" t="s">
        <v>87</v>
      </c>
      <c r="J324" s="100">
        <v>40544</v>
      </c>
      <c r="K324" s="92" t="s">
        <v>20</v>
      </c>
      <c r="L324" s="123" t="s">
        <v>1001</v>
      </c>
      <c r="M324" s="26" t="s">
        <v>73</v>
      </c>
      <c r="N324" s="4"/>
      <c r="O324" s="92" t="s">
        <v>1210</v>
      </c>
      <c r="P324" s="29"/>
      <c r="Q324" s="29" t="s">
        <v>1106</v>
      </c>
      <c r="R324" s="29"/>
      <c r="S324" s="29"/>
      <c r="T324" s="29"/>
      <c r="U324" s="29" t="s">
        <v>1192</v>
      </c>
    </row>
    <row r="325" spans="1:21" ht="25.5" hidden="1" x14ac:dyDescent="0.2">
      <c r="A325" s="18">
        <v>0</v>
      </c>
      <c r="B325" s="30" t="s">
        <v>559</v>
      </c>
      <c r="C325" s="26" t="s">
        <v>1106</v>
      </c>
      <c r="D325" s="20" t="s">
        <v>770</v>
      </c>
      <c r="E325" s="92" t="s">
        <v>1084</v>
      </c>
      <c r="F325" s="93" t="s">
        <v>1110</v>
      </c>
      <c r="G325" s="92" t="s">
        <v>1109</v>
      </c>
      <c r="H325" s="92" t="s">
        <v>70</v>
      </c>
      <c r="I325" s="2" t="s">
        <v>87</v>
      </c>
      <c r="J325" s="100">
        <v>40544</v>
      </c>
      <c r="K325" s="92" t="s">
        <v>20</v>
      </c>
      <c r="L325" s="123" t="s">
        <v>1001</v>
      </c>
      <c r="M325" s="26" t="s">
        <v>73</v>
      </c>
      <c r="N325" s="4"/>
      <c r="O325" s="92" t="s">
        <v>1210</v>
      </c>
      <c r="P325" s="29"/>
      <c r="Q325" s="29" t="s">
        <v>1106</v>
      </c>
      <c r="R325" s="29"/>
      <c r="S325" s="29"/>
      <c r="T325" s="29"/>
      <c r="U325" s="29" t="s">
        <v>1192</v>
      </c>
    </row>
    <row r="326" spans="1:21" ht="25.5" hidden="1" x14ac:dyDescent="0.2">
      <c r="A326" s="18">
        <v>0</v>
      </c>
      <c r="B326" s="30" t="s">
        <v>559</v>
      </c>
      <c r="C326" s="6">
        <v>761</v>
      </c>
      <c r="D326" s="20" t="s">
        <v>770</v>
      </c>
      <c r="E326" s="2" t="s">
        <v>1081</v>
      </c>
      <c r="F326" s="12">
        <v>19</v>
      </c>
      <c r="G326" s="2" t="s">
        <v>1111</v>
      </c>
      <c r="H326" s="2" t="s">
        <v>223</v>
      </c>
      <c r="I326" s="2" t="s">
        <v>1112</v>
      </c>
      <c r="J326" s="2" t="s">
        <v>20</v>
      </c>
      <c r="K326" s="2" t="s">
        <v>20</v>
      </c>
      <c r="L326" s="123" t="s">
        <v>1001</v>
      </c>
      <c r="M326" s="3"/>
      <c r="N326" s="4"/>
      <c r="O326" s="3"/>
      <c r="P326" s="29">
        <v>20600</v>
      </c>
      <c r="Q326" s="29">
        <v>761</v>
      </c>
      <c r="R326" s="29"/>
      <c r="S326" s="29"/>
      <c r="T326" s="29"/>
      <c r="U326" s="29"/>
    </row>
    <row r="327" spans="1:21" ht="38.25" hidden="1" x14ac:dyDescent="0.2">
      <c r="A327" s="18">
        <v>0</v>
      </c>
      <c r="B327" s="30" t="s">
        <v>559</v>
      </c>
      <c r="C327" s="6">
        <v>762</v>
      </c>
      <c r="D327" s="20" t="s">
        <v>770</v>
      </c>
      <c r="E327" s="2" t="s">
        <v>1081</v>
      </c>
      <c r="F327" s="12">
        <v>21</v>
      </c>
      <c r="G327" s="2" t="s">
        <v>1113</v>
      </c>
      <c r="H327" s="2" t="s">
        <v>223</v>
      </c>
      <c r="I327" s="2" t="s">
        <v>1112</v>
      </c>
      <c r="J327" s="2" t="s">
        <v>20</v>
      </c>
      <c r="K327" s="2" t="s">
        <v>20</v>
      </c>
      <c r="L327" s="123" t="s">
        <v>1001</v>
      </c>
      <c r="M327" s="3"/>
      <c r="N327" s="4"/>
      <c r="O327" s="3"/>
      <c r="P327" s="29">
        <v>20610</v>
      </c>
      <c r="Q327" s="29">
        <v>762</v>
      </c>
      <c r="R327" s="29"/>
      <c r="S327" s="29"/>
      <c r="T327" s="29"/>
      <c r="U327" s="29"/>
    </row>
    <row r="328" spans="1:21" ht="25.5" hidden="1" x14ac:dyDescent="0.2">
      <c r="A328" s="18">
        <v>0</v>
      </c>
      <c r="B328" s="30" t="s">
        <v>559</v>
      </c>
      <c r="C328" s="6">
        <v>763</v>
      </c>
      <c r="D328" s="20" t="s">
        <v>770</v>
      </c>
      <c r="E328" s="2" t="s">
        <v>1114</v>
      </c>
      <c r="F328" s="67" t="s">
        <v>1115</v>
      </c>
      <c r="G328" s="2" t="s">
        <v>1116</v>
      </c>
      <c r="H328" s="2" t="s">
        <v>223</v>
      </c>
      <c r="I328" s="2" t="s">
        <v>1112</v>
      </c>
      <c r="J328" s="2" t="s">
        <v>20</v>
      </c>
      <c r="K328" s="2" t="s">
        <v>20</v>
      </c>
      <c r="L328" s="123" t="s">
        <v>1001</v>
      </c>
      <c r="M328" s="3"/>
      <c r="N328" s="4"/>
      <c r="O328" s="3"/>
      <c r="P328" s="29">
        <v>20620</v>
      </c>
      <c r="Q328" s="29">
        <v>763</v>
      </c>
      <c r="R328" s="29"/>
      <c r="S328" s="29"/>
      <c r="T328" s="29"/>
      <c r="U328" s="29"/>
    </row>
    <row r="329" spans="1:21" hidden="1" x14ac:dyDescent="0.2">
      <c r="A329" s="18">
        <v>0</v>
      </c>
      <c r="B329" s="30" t="s">
        <v>559</v>
      </c>
      <c r="C329" s="6">
        <v>791</v>
      </c>
      <c r="D329" s="20" t="s">
        <v>770</v>
      </c>
      <c r="E329" s="2" t="s">
        <v>17</v>
      </c>
      <c r="F329" s="2" t="s">
        <v>20</v>
      </c>
      <c r="G329" s="2" t="s">
        <v>1117</v>
      </c>
      <c r="H329" s="2" t="s">
        <v>1067</v>
      </c>
      <c r="I329" s="2" t="s">
        <v>96</v>
      </c>
      <c r="J329" s="100">
        <v>40688</v>
      </c>
      <c r="K329" s="2" t="s">
        <v>20</v>
      </c>
      <c r="L329" s="123" t="s">
        <v>1001</v>
      </c>
      <c r="M329" s="26"/>
      <c r="N329" s="4"/>
      <c r="O329" s="109" t="s">
        <v>1221</v>
      </c>
      <c r="P329" s="29"/>
      <c r="Q329" s="29">
        <v>791</v>
      </c>
      <c r="R329" s="29"/>
      <c r="S329" s="29"/>
      <c r="T329" s="29"/>
      <c r="U329" s="29" t="s">
        <v>488</v>
      </c>
    </row>
    <row r="330" spans="1:21" ht="38.25" hidden="1" x14ac:dyDescent="0.2">
      <c r="A330" s="18">
        <v>0</v>
      </c>
      <c r="B330" s="30" t="s">
        <v>559</v>
      </c>
      <c r="C330" s="26" t="s">
        <v>1118</v>
      </c>
      <c r="D330" s="20" t="s">
        <v>770</v>
      </c>
      <c r="E330" s="2" t="s">
        <v>753</v>
      </c>
      <c r="F330" s="2" t="s">
        <v>274</v>
      </c>
      <c r="G330" s="2" t="s">
        <v>275</v>
      </c>
      <c r="H330" s="2" t="s">
        <v>223</v>
      </c>
      <c r="I330" s="2" t="s">
        <v>1119</v>
      </c>
      <c r="J330" s="106">
        <v>41365</v>
      </c>
      <c r="K330" s="2" t="s">
        <v>20</v>
      </c>
      <c r="L330" s="123" t="s">
        <v>1001</v>
      </c>
      <c r="M330" s="26"/>
      <c r="N330" s="4"/>
      <c r="O330" s="111" t="s">
        <v>1222</v>
      </c>
      <c r="P330" s="29"/>
      <c r="Q330" s="29" t="s">
        <v>1118</v>
      </c>
      <c r="R330" s="29"/>
      <c r="S330" s="29"/>
      <c r="T330" s="29"/>
      <c r="U330" s="38" t="s">
        <v>507</v>
      </c>
    </row>
    <row r="331" spans="1:21" ht="38.25" hidden="1" x14ac:dyDescent="0.2">
      <c r="A331" s="18">
        <v>0</v>
      </c>
      <c r="B331" s="30" t="s">
        <v>559</v>
      </c>
      <c r="C331" s="26" t="s">
        <v>1120</v>
      </c>
      <c r="D331" s="20" t="s">
        <v>770</v>
      </c>
      <c r="E331" s="92" t="s">
        <v>1121</v>
      </c>
      <c r="F331" s="92" t="s">
        <v>1122</v>
      </c>
      <c r="G331" s="92" t="s">
        <v>1123</v>
      </c>
      <c r="H331" s="92" t="s">
        <v>70</v>
      </c>
      <c r="I331" s="2" t="s">
        <v>1119</v>
      </c>
      <c r="J331" s="106">
        <v>41365</v>
      </c>
      <c r="K331" s="92" t="s">
        <v>20</v>
      </c>
      <c r="L331" s="123" t="s">
        <v>466</v>
      </c>
      <c r="M331" s="26" t="s">
        <v>73</v>
      </c>
      <c r="N331" s="4"/>
      <c r="O331" s="92" t="s">
        <v>1223</v>
      </c>
      <c r="P331" s="29"/>
      <c r="Q331" s="29" t="s">
        <v>1120</v>
      </c>
      <c r="R331" s="29"/>
      <c r="S331" s="29"/>
      <c r="T331" s="29"/>
      <c r="U331" s="29" t="s">
        <v>1192</v>
      </c>
    </row>
    <row r="332" spans="1:21" ht="38.25" hidden="1" x14ac:dyDescent="0.2">
      <c r="A332" s="18">
        <v>0</v>
      </c>
      <c r="B332" s="30" t="s">
        <v>559</v>
      </c>
      <c r="C332" s="26" t="s">
        <v>1124</v>
      </c>
      <c r="D332" s="20" t="s">
        <v>770</v>
      </c>
      <c r="E332" s="92" t="s">
        <v>1125</v>
      </c>
      <c r="F332" s="92" t="s">
        <v>1126</v>
      </c>
      <c r="G332" s="92" t="s">
        <v>1127</v>
      </c>
      <c r="H332" s="92" t="s">
        <v>429</v>
      </c>
      <c r="I332" s="2" t="s">
        <v>1119</v>
      </c>
      <c r="J332" s="106">
        <v>41365</v>
      </c>
      <c r="K332" s="92" t="s">
        <v>20</v>
      </c>
      <c r="L332" s="123" t="s">
        <v>1001</v>
      </c>
      <c r="M332" s="26" t="s">
        <v>73</v>
      </c>
      <c r="N332" s="27"/>
      <c r="O332" s="88" t="s">
        <v>1210</v>
      </c>
      <c r="P332" s="29"/>
      <c r="Q332" s="29" t="s">
        <v>1124</v>
      </c>
      <c r="R332" s="29"/>
      <c r="S332" s="29"/>
      <c r="T332" s="29"/>
      <c r="U332" s="29" t="s">
        <v>545</v>
      </c>
    </row>
    <row r="333" spans="1:21" ht="25.5" hidden="1" x14ac:dyDescent="0.2">
      <c r="A333" s="18">
        <v>0</v>
      </c>
      <c r="B333" s="30" t="s">
        <v>559</v>
      </c>
      <c r="C333" s="26" t="s">
        <v>1128</v>
      </c>
      <c r="D333" s="20" t="s">
        <v>770</v>
      </c>
      <c r="E333" s="92" t="s">
        <v>1129</v>
      </c>
      <c r="F333" s="92" t="s">
        <v>1130</v>
      </c>
      <c r="G333" s="92" t="s">
        <v>1131</v>
      </c>
      <c r="H333" s="92" t="s">
        <v>70</v>
      </c>
      <c r="I333" s="2" t="s">
        <v>20</v>
      </c>
      <c r="J333" s="106">
        <v>41365</v>
      </c>
      <c r="K333" s="92" t="s">
        <v>20</v>
      </c>
      <c r="L333" s="123" t="s">
        <v>1001</v>
      </c>
      <c r="M333" s="26" t="s">
        <v>73</v>
      </c>
      <c r="N333" s="4"/>
      <c r="O333" s="92" t="s">
        <v>1210</v>
      </c>
      <c r="P333" s="29"/>
      <c r="Q333" s="29" t="s">
        <v>1128</v>
      </c>
      <c r="R333" s="29"/>
      <c r="S333" s="29"/>
      <c r="T333" s="29"/>
      <c r="U333" s="29" t="s">
        <v>1192</v>
      </c>
    </row>
    <row r="334" spans="1:21" ht="25.5" hidden="1" x14ac:dyDescent="0.2">
      <c r="A334" s="18">
        <v>0</v>
      </c>
      <c r="B334" s="30" t="s">
        <v>559</v>
      </c>
      <c r="C334" s="6" t="s">
        <v>1132</v>
      </c>
      <c r="D334" s="20" t="s">
        <v>770</v>
      </c>
      <c r="E334" s="2" t="s">
        <v>20</v>
      </c>
      <c r="F334" s="2" t="s">
        <v>181</v>
      </c>
      <c r="G334" s="2" t="s">
        <v>1133</v>
      </c>
      <c r="H334" s="2" t="s">
        <v>181</v>
      </c>
      <c r="I334" s="3" t="s">
        <v>1134</v>
      </c>
      <c r="J334" s="102" t="s">
        <v>20</v>
      </c>
      <c r="K334" s="2" t="s">
        <v>20</v>
      </c>
      <c r="L334" s="123" t="s">
        <v>1001</v>
      </c>
      <c r="M334" s="3"/>
      <c r="N334" s="4"/>
      <c r="O334" s="3"/>
      <c r="P334" s="29">
        <v>20690</v>
      </c>
      <c r="Q334" s="29" t="s">
        <v>1132</v>
      </c>
      <c r="R334" s="29"/>
      <c r="S334" s="29"/>
      <c r="T334" s="29"/>
      <c r="U334" s="29"/>
    </row>
    <row r="335" spans="1:21" hidden="1" x14ac:dyDescent="0.2">
      <c r="A335" s="18">
        <v>0</v>
      </c>
      <c r="B335" s="30" t="s">
        <v>559</v>
      </c>
      <c r="C335" s="6" t="s">
        <v>1141</v>
      </c>
      <c r="D335" s="20" t="s">
        <v>770</v>
      </c>
      <c r="E335" s="2" t="s">
        <v>1142</v>
      </c>
      <c r="F335" s="5" t="s">
        <v>1143</v>
      </c>
      <c r="G335" s="2" t="s">
        <v>1144</v>
      </c>
      <c r="H335" s="2" t="s">
        <v>223</v>
      </c>
      <c r="I335" s="3" t="s">
        <v>1145</v>
      </c>
      <c r="J335" s="102" t="s">
        <v>20</v>
      </c>
      <c r="K335" s="2" t="s">
        <v>20</v>
      </c>
      <c r="L335" s="123" t="s">
        <v>1025</v>
      </c>
      <c r="M335" s="4"/>
      <c r="N335" s="4"/>
      <c r="O335" s="4"/>
      <c r="P335" s="29">
        <v>20700</v>
      </c>
      <c r="Q335" s="29" t="s">
        <v>1141</v>
      </c>
      <c r="R335" s="29"/>
      <c r="S335" s="29"/>
      <c r="T335" s="29"/>
      <c r="U335" s="29"/>
    </row>
    <row r="336" spans="1:21" hidden="1" x14ac:dyDescent="0.2">
      <c r="A336" s="18">
        <v>0</v>
      </c>
      <c r="B336" s="30" t="s">
        <v>559</v>
      </c>
      <c r="C336" s="6" t="s">
        <v>1146</v>
      </c>
      <c r="D336" s="20" t="s">
        <v>770</v>
      </c>
      <c r="E336" s="2" t="s">
        <v>20</v>
      </c>
      <c r="F336" s="2" t="s">
        <v>181</v>
      </c>
      <c r="G336" s="2" t="s">
        <v>1147</v>
      </c>
      <c r="H336" s="2" t="s">
        <v>181</v>
      </c>
      <c r="I336" s="3" t="s">
        <v>1148</v>
      </c>
      <c r="J336" s="102" t="s">
        <v>20</v>
      </c>
      <c r="K336" s="2" t="s">
        <v>20</v>
      </c>
      <c r="L336" s="123" t="s">
        <v>1001</v>
      </c>
      <c r="M336" s="3"/>
      <c r="N336" s="4"/>
      <c r="O336" s="3"/>
      <c r="P336" s="29">
        <v>20710</v>
      </c>
      <c r="Q336" s="29" t="s">
        <v>1146</v>
      </c>
      <c r="R336" s="29"/>
      <c r="S336" s="29"/>
      <c r="T336" s="29"/>
      <c r="U336" s="29"/>
    </row>
    <row r="337" spans="1:21" ht="25.5" hidden="1" x14ac:dyDescent="0.2">
      <c r="A337" s="18">
        <v>0</v>
      </c>
      <c r="B337" s="30" t="s">
        <v>559</v>
      </c>
      <c r="C337" s="6" t="s">
        <v>1149</v>
      </c>
      <c r="D337" s="20" t="s">
        <v>770</v>
      </c>
      <c r="E337" s="2" t="s">
        <v>20</v>
      </c>
      <c r="F337" s="2" t="s">
        <v>181</v>
      </c>
      <c r="G337" s="2" t="s">
        <v>1150</v>
      </c>
      <c r="H337" s="2" t="s">
        <v>181</v>
      </c>
      <c r="I337" s="3" t="s">
        <v>1151</v>
      </c>
      <c r="J337" s="102" t="s">
        <v>20</v>
      </c>
      <c r="K337" s="2" t="s">
        <v>20</v>
      </c>
      <c r="L337" s="123" t="s">
        <v>1001</v>
      </c>
      <c r="M337" s="3"/>
      <c r="N337" s="4"/>
      <c r="O337" s="3"/>
      <c r="P337" s="29">
        <v>20720</v>
      </c>
      <c r="Q337" s="29" t="s">
        <v>1149</v>
      </c>
      <c r="R337" s="29"/>
      <c r="S337" s="29"/>
      <c r="T337" s="29"/>
      <c r="U337" s="29"/>
    </row>
    <row r="338" spans="1:21" hidden="1" x14ac:dyDescent="0.2">
      <c r="A338" s="18">
        <v>0</v>
      </c>
      <c r="B338" s="30" t="s">
        <v>559</v>
      </c>
      <c r="C338" s="6" t="s">
        <v>1152</v>
      </c>
      <c r="D338" s="20" t="s">
        <v>770</v>
      </c>
      <c r="E338" s="2" t="s">
        <v>20</v>
      </c>
      <c r="F338" s="2" t="s">
        <v>181</v>
      </c>
      <c r="G338" s="2" t="s">
        <v>1153</v>
      </c>
      <c r="H338" s="2" t="s">
        <v>181</v>
      </c>
      <c r="I338" s="3" t="s">
        <v>1154</v>
      </c>
      <c r="J338" s="102" t="s">
        <v>20</v>
      </c>
      <c r="K338" s="2" t="s">
        <v>20</v>
      </c>
      <c r="L338" s="123" t="s">
        <v>1001</v>
      </c>
      <c r="M338" s="3"/>
      <c r="N338" s="4"/>
      <c r="O338" s="3"/>
      <c r="P338" s="29">
        <v>20730</v>
      </c>
      <c r="Q338" s="29" t="s">
        <v>1152</v>
      </c>
      <c r="R338" s="29"/>
      <c r="S338" s="29"/>
      <c r="T338" s="29"/>
      <c r="U338" s="29"/>
    </row>
    <row r="339" spans="1:21" ht="38.25" hidden="1" x14ac:dyDescent="0.2">
      <c r="A339" s="18">
        <v>0</v>
      </c>
      <c r="B339" s="30" t="s">
        <v>559</v>
      </c>
      <c r="C339" s="6" t="s">
        <v>1155</v>
      </c>
      <c r="D339" s="20" t="s">
        <v>770</v>
      </c>
      <c r="E339" s="2" t="s">
        <v>20</v>
      </c>
      <c r="F339" s="2" t="s">
        <v>181</v>
      </c>
      <c r="G339" s="2" t="s">
        <v>1156</v>
      </c>
      <c r="H339" s="2" t="s">
        <v>181</v>
      </c>
      <c r="I339" s="3" t="s">
        <v>1157</v>
      </c>
      <c r="J339" s="102" t="s">
        <v>20</v>
      </c>
      <c r="K339" s="2" t="s">
        <v>20</v>
      </c>
      <c r="L339" s="123" t="s">
        <v>1001</v>
      </c>
      <c r="M339" s="3"/>
      <c r="N339" s="4"/>
      <c r="O339" s="3"/>
      <c r="P339" s="29">
        <v>20740</v>
      </c>
      <c r="Q339" s="29" t="s">
        <v>1155</v>
      </c>
      <c r="R339" s="29"/>
      <c r="S339" s="29"/>
      <c r="T339" s="29"/>
      <c r="U339" s="29"/>
    </row>
    <row r="340" spans="1:21" hidden="1" x14ac:dyDescent="0.2">
      <c r="A340" s="18">
        <v>0</v>
      </c>
      <c r="B340" s="30" t="s">
        <v>559</v>
      </c>
      <c r="C340" s="6" t="s">
        <v>1158</v>
      </c>
      <c r="D340" s="20" t="s">
        <v>770</v>
      </c>
      <c r="E340" s="2" t="s">
        <v>20</v>
      </c>
      <c r="F340" s="2" t="s">
        <v>181</v>
      </c>
      <c r="G340" s="2" t="s">
        <v>1159</v>
      </c>
      <c r="H340" s="2" t="s">
        <v>181</v>
      </c>
      <c r="I340" s="3" t="s">
        <v>1160</v>
      </c>
      <c r="J340" s="102" t="s">
        <v>20</v>
      </c>
      <c r="K340" s="2" t="s">
        <v>20</v>
      </c>
      <c r="L340" s="123" t="s">
        <v>1025</v>
      </c>
      <c r="M340" s="4"/>
      <c r="N340" s="4"/>
      <c r="O340" s="4"/>
      <c r="P340" s="29">
        <v>20760</v>
      </c>
      <c r="Q340" s="29" t="s">
        <v>1158</v>
      </c>
      <c r="R340" s="29"/>
      <c r="S340" s="29"/>
      <c r="T340" s="29"/>
      <c r="U340" s="29"/>
    </row>
    <row r="341" spans="1:21" hidden="1" x14ac:dyDescent="0.2">
      <c r="A341" s="18">
        <v>0</v>
      </c>
      <c r="B341" s="30" t="s">
        <v>559</v>
      </c>
      <c r="C341" s="6" t="s">
        <v>1161</v>
      </c>
      <c r="D341" s="20" t="s">
        <v>770</v>
      </c>
      <c r="E341" s="2" t="s">
        <v>20</v>
      </c>
      <c r="F341" s="2" t="s">
        <v>181</v>
      </c>
      <c r="G341" s="2" t="s">
        <v>1162</v>
      </c>
      <c r="H341" s="2" t="s">
        <v>181</v>
      </c>
      <c r="I341" s="3" t="s">
        <v>158</v>
      </c>
      <c r="J341" s="102">
        <v>40848</v>
      </c>
      <c r="K341" s="2" t="s">
        <v>20</v>
      </c>
      <c r="L341" s="123" t="s">
        <v>1025</v>
      </c>
      <c r="M341" s="4"/>
      <c r="N341" s="4"/>
      <c r="O341" s="4"/>
      <c r="P341" s="29"/>
      <c r="Q341" s="29" t="s">
        <v>1161</v>
      </c>
      <c r="R341" s="29"/>
      <c r="S341" s="29"/>
      <c r="T341" s="29"/>
      <c r="U341" s="29"/>
    </row>
    <row r="342" spans="1:21" ht="15" hidden="1" x14ac:dyDescent="0.2">
      <c r="A342" s="18">
        <v>0</v>
      </c>
      <c r="B342" s="30" t="s">
        <v>559</v>
      </c>
      <c r="C342" s="6" t="s">
        <v>1163</v>
      </c>
      <c r="D342" s="20" t="s">
        <v>770</v>
      </c>
      <c r="E342" s="92" t="s">
        <v>20</v>
      </c>
      <c r="F342" s="92" t="s">
        <v>181</v>
      </c>
      <c r="G342" s="92" t="s">
        <v>1162</v>
      </c>
      <c r="H342" s="92" t="s">
        <v>181</v>
      </c>
      <c r="I342" s="3" t="s">
        <v>158</v>
      </c>
      <c r="J342" s="102" t="s">
        <v>21</v>
      </c>
      <c r="K342" s="92" t="s">
        <v>20</v>
      </c>
      <c r="L342" s="123" t="s">
        <v>143</v>
      </c>
      <c r="M342" s="26" t="s">
        <v>1164</v>
      </c>
      <c r="N342" s="4"/>
      <c r="O342" s="117" t="s">
        <v>1230</v>
      </c>
      <c r="P342" s="29"/>
      <c r="Q342" s="29" t="s">
        <v>1163</v>
      </c>
      <c r="R342" s="29"/>
      <c r="S342" s="29"/>
      <c r="T342" s="29"/>
      <c r="U342" s="29" t="s">
        <v>488</v>
      </c>
    </row>
    <row r="343" spans="1:21" ht="25.5" hidden="1" x14ac:dyDescent="0.2">
      <c r="A343" s="18">
        <v>0</v>
      </c>
      <c r="B343" s="30" t="s">
        <v>559</v>
      </c>
      <c r="C343" s="6" t="s">
        <v>1165</v>
      </c>
      <c r="D343" s="20" t="s">
        <v>770</v>
      </c>
      <c r="E343" s="2" t="s">
        <v>20</v>
      </c>
      <c r="F343" s="2" t="s">
        <v>181</v>
      </c>
      <c r="G343" s="2" t="s">
        <v>1166</v>
      </c>
      <c r="H343" s="2" t="s">
        <v>181</v>
      </c>
      <c r="I343" s="3" t="s">
        <v>1167</v>
      </c>
      <c r="J343" s="102" t="s">
        <v>20</v>
      </c>
      <c r="K343" s="2" t="s">
        <v>20</v>
      </c>
      <c r="L343" s="123" t="s">
        <v>466</v>
      </c>
      <c r="M343" s="26" t="s">
        <v>1164</v>
      </c>
      <c r="N343" s="4"/>
      <c r="O343" s="44"/>
      <c r="P343" s="29"/>
      <c r="Q343" s="29" t="s">
        <v>1165</v>
      </c>
      <c r="R343" s="29"/>
      <c r="S343" s="29"/>
      <c r="T343" s="29"/>
      <c r="U343" s="29"/>
    </row>
    <row r="344" spans="1:21" hidden="1" x14ac:dyDescent="0.2">
      <c r="A344" s="18">
        <v>0</v>
      </c>
      <c r="B344" s="30" t="s">
        <v>559</v>
      </c>
      <c r="C344" s="6" t="s">
        <v>1172</v>
      </c>
      <c r="D344" s="20" t="s">
        <v>770</v>
      </c>
      <c r="E344" s="2" t="s">
        <v>1173</v>
      </c>
      <c r="F344" s="5" t="s">
        <v>1174</v>
      </c>
      <c r="G344" s="4" t="s">
        <v>213</v>
      </c>
      <c r="H344" s="4" t="s">
        <v>1067</v>
      </c>
      <c r="I344" s="3" t="s">
        <v>116</v>
      </c>
      <c r="J344" s="102" t="s">
        <v>20</v>
      </c>
      <c r="K344" s="2" t="s">
        <v>20</v>
      </c>
      <c r="L344" s="123" t="s">
        <v>1025</v>
      </c>
      <c r="M344" s="4"/>
      <c r="N344" s="4"/>
      <c r="O344" s="4"/>
      <c r="P344" s="29">
        <v>20790</v>
      </c>
      <c r="Q344" s="29" t="s">
        <v>1172</v>
      </c>
      <c r="R344" s="29"/>
      <c r="S344" s="29"/>
      <c r="T344" s="29"/>
      <c r="U344" s="29"/>
    </row>
    <row r="345" spans="1:21" ht="38.25" hidden="1" x14ac:dyDescent="0.2">
      <c r="A345" s="18">
        <v>0</v>
      </c>
      <c r="B345" s="30" t="s">
        <v>559</v>
      </c>
      <c r="C345" s="6" t="s">
        <v>1175</v>
      </c>
      <c r="D345" s="20" t="s">
        <v>770</v>
      </c>
      <c r="E345" s="2" t="s">
        <v>1176</v>
      </c>
      <c r="F345" s="5" t="s">
        <v>1177</v>
      </c>
      <c r="G345" s="4" t="s">
        <v>213</v>
      </c>
      <c r="H345" s="4" t="s">
        <v>1067</v>
      </c>
      <c r="I345" s="3" t="s">
        <v>158</v>
      </c>
      <c r="J345" s="102" t="s">
        <v>20</v>
      </c>
      <c r="K345" s="2" t="s">
        <v>20</v>
      </c>
      <c r="L345" s="123" t="s">
        <v>1025</v>
      </c>
      <c r="M345" s="4"/>
      <c r="N345" s="4"/>
      <c r="O345" s="4"/>
      <c r="P345" s="29">
        <v>20800</v>
      </c>
      <c r="Q345" s="29" t="s">
        <v>1175</v>
      </c>
      <c r="R345" s="29"/>
      <c r="S345" s="29"/>
      <c r="T345" s="29"/>
      <c r="U345" s="29"/>
    </row>
    <row r="346" spans="1:21" ht="38.25" hidden="1" x14ac:dyDescent="0.2">
      <c r="A346" s="18">
        <v>0</v>
      </c>
      <c r="B346" s="30" t="s">
        <v>559</v>
      </c>
      <c r="C346" s="6" t="s">
        <v>1178</v>
      </c>
      <c r="D346" s="20" t="s">
        <v>770</v>
      </c>
      <c r="E346" s="2" t="s">
        <v>1176</v>
      </c>
      <c r="F346" s="2" t="s">
        <v>212</v>
      </c>
      <c r="G346" s="2" t="s">
        <v>213</v>
      </c>
      <c r="H346" s="2" t="s">
        <v>1103</v>
      </c>
      <c r="I346" s="2" t="s">
        <v>96</v>
      </c>
      <c r="J346" s="100">
        <v>40688</v>
      </c>
      <c r="K346" s="2" t="s">
        <v>20</v>
      </c>
      <c r="L346" s="123" t="s">
        <v>1001</v>
      </c>
      <c r="M346" s="26"/>
      <c r="N346" s="4"/>
      <c r="O346" s="109" t="s">
        <v>1233</v>
      </c>
      <c r="P346" s="29"/>
      <c r="Q346" s="29" t="s">
        <v>1178</v>
      </c>
      <c r="R346" s="29"/>
      <c r="S346" s="29"/>
      <c r="T346" s="29"/>
      <c r="U346" s="29" t="s">
        <v>488</v>
      </c>
    </row>
    <row r="347" spans="1:21" ht="38.25" hidden="1" x14ac:dyDescent="0.2">
      <c r="A347" s="18">
        <v>0</v>
      </c>
      <c r="B347" s="30" t="s">
        <v>559</v>
      </c>
      <c r="C347" s="62" t="s">
        <v>1179</v>
      </c>
      <c r="D347" s="20" t="s">
        <v>770</v>
      </c>
      <c r="E347" s="92" t="s">
        <v>1045</v>
      </c>
      <c r="F347" s="93" t="s">
        <v>1046</v>
      </c>
      <c r="G347" s="92" t="s">
        <v>1047</v>
      </c>
      <c r="H347" s="92" t="s">
        <v>429</v>
      </c>
      <c r="I347" s="63" t="s">
        <v>1180</v>
      </c>
      <c r="J347" s="108" t="s">
        <v>20</v>
      </c>
      <c r="K347" s="92" t="s">
        <v>20</v>
      </c>
      <c r="L347" s="123" t="s">
        <v>1001</v>
      </c>
      <c r="M347" s="26" t="s">
        <v>73</v>
      </c>
      <c r="N347" s="4"/>
      <c r="O347" s="88" t="s">
        <v>1214</v>
      </c>
      <c r="P347" s="29">
        <v>20820</v>
      </c>
      <c r="Q347" s="29" t="s">
        <v>1179</v>
      </c>
      <c r="R347" s="29"/>
      <c r="S347" s="29"/>
      <c r="T347" s="29"/>
      <c r="U347" s="29" t="s">
        <v>545</v>
      </c>
    </row>
    <row r="348" spans="1:21" ht="38.25" hidden="1" x14ac:dyDescent="0.2">
      <c r="A348" s="18">
        <v>0</v>
      </c>
      <c r="B348" s="30" t="s">
        <v>559</v>
      </c>
      <c r="C348" s="62" t="s">
        <v>1179</v>
      </c>
      <c r="D348" s="20" t="s">
        <v>770</v>
      </c>
      <c r="E348" s="92" t="s">
        <v>1049</v>
      </c>
      <c r="F348" s="93" t="s">
        <v>1046</v>
      </c>
      <c r="G348" s="92" t="s">
        <v>1050</v>
      </c>
      <c r="H348" s="92" t="s">
        <v>429</v>
      </c>
      <c r="I348" s="63" t="s">
        <v>1180</v>
      </c>
      <c r="J348" s="108" t="s">
        <v>20</v>
      </c>
      <c r="K348" s="92" t="s">
        <v>20</v>
      </c>
      <c r="L348" s="123" t="s">
        <v>1001</v>
      </c>
      <c r="M348" s="26" t="s">
        <v>73</v>
      </c>
      <c r="N348" s="4"/>
      <c r="O348" s="88" t="s">
        <v>1214</v>
      </c>
      <c r="P348" s="29">
        <v>20830</v>
      </c>
      <c r="Q348" s="29" t="s">
        <v>1179</v>
      </c>
      <c r="R348" s="29"/>
      <c r="S348" s="29"/>
      <c r="T348" s="29"/>
      <c r="U348" s="29" t="s">
        <v>545</v>
      </c>
    </row>
    <row r="349" spans="1:21" ht="25.5" hidden="1" x14ac:dyDescent="0.2">
      <c r="A349" s="18">
        <v>0</v>
      </c>
      <c r="B349" s="30" t="s">
        <v>559</v>
      </c>
      <c r="C349" s="62" t="s">
        <v>1181</v>
      </c>
      <c r="D349" s="20" t="s">
        <v>770</v>
      </c>
      <c r="E349" s="92" t="s">
        <v>1045</v>
      </c>
      <c r="F349" s="93" t="s">
        <v>1046</v>
      </c>
      <c r="G349" s="92" t="s">
        <v>1182</v>
      </c>
      <c r="H349" s="92" t="s">
        <v>429</v>
      </c>
      <c r="I349" s="63" t="s">
        <v>1180</v>
      </c>
      <c r="J349" s="108" t="s">
        <v>20</v>
      </c>
      <c r="K349" s="92" t="s">
        <v>20</v>
      </c>
      <c r="L349" s="123" t="s">
        <v>1001</v>
      </c>
      <c r="M349" s="26" t="s">
        <v>73</v>
      </c>
      <c r="N349" s="4"/>
      <c r="O349" s="88" t="s">
        <v>1214</v>
      </c>
      <c r="P349" s="29">
        <v>20840</v>
      </c>
      <c r="Q349" s="29" t="s">
        <v>1181</v>
      </c>
      <c r="R349" s="29"/>
      <c r="S349" s="29"/>
      <c r="T349" s="29"/>
      <c r="U349" s="29" t="s">
        <v>545</v>
      </c>
    </row>
    <row r="350" spans="1:21" ht="38.25" x14ac:dyDescent="0.2">
      <c r="A350" s="18">
        <f>VLOOKUP(L350,LEGEND!$B$3:$C$11,2,FALSE)</f>
        <v>2</v>
      </c>
      <c r="B350" s="30" t="s">
        <v>15</v>
      </c>
      <c r="C350" s="6" t="str">
        <f>$Q350</f>
        <v>237</v>
      </c>
      <c r="D350" s="20" t="str">
        <f t="shared" ref="D350:D365" si="6">IF($T350="Y",HYPERLINK((CONCATENATE("http://www.etics.org/doc/document_download.php?document=",$P350)),"DSH"),"")</f>
        <v>DSH</v>
      </c>
      <c r="E350" s="8" t="s">
        <v>398</v>
      </c>
      <c r="F350" s="9" t="s">
        <v>17</v>
      </c>
      <c r="G350" s="8" t="s">
        <v>395</v>
      </c>
      <c r="H350" s="8" t="s">
        <v>223</v>
      </c>
      <c r="I350" s="2" t="s">
        <v>263</v>
      </c>
      <c r="J350" s="211" t="s">
        <v>264</v>
      </c>
      <c r="K350" s="91" t="s">
        <v>20</v>
      </c>
      <c r="L350" s="123" t="s">
        <v>22</v>
      </c>
      <c r="M350" s="26"/>
      <c r="N350" s="4"/>
      <c r="O350" s="2" t="s">
        <v>396</v>
      </c>
      <c r="P350" s="6">
        <v>8530</v>
      </c>
      <c r="Q350" s="6" t="s">
        <v>397</v>
      </c>
      <c r="R350" s="6"/>
      <c r="S350" s="6"/>
      <c r="T350" s="6" t="s">
        <v>25</v>
      </c>
      <c r="U350" s="21"/>
    </row>
    <row r="351" spans="1:21" ht="38.25" x14ac:dyDescent="0.2">
      <c r="A351" s="18">
        <f>VLOOKUP(L351,LEGEND!$B$3:$C$11,2,FALSE)</f>
        <v>2</v>
      </c>
      <c r="B351" s="30" t="s">
        <v>15</v>
      </c>
      <c r="C351" s="6" t="str">
        <f>$Q351</f>
        <v>237</v>
      </c>
      <c r="D351" s="20" t="str">
        <f t="shared" si="6"/>
        <v>DSH</v>
      </c>
      <c r="E351" s="8" t="s">
        <v>399</v>
      </c>
      <c r="F351" s="9" t="s">
        <v>17</v>
      </c>
      <c r="G351" s="8" t="s">
        <v>395</v>
      </c>
      <c r="H351" s="8" t="s">
        <v>223</v>
      </c>
      <c r="I351" s="2" t="s">
        <v>263</v>
      </c>
      <c r="J351" s="211" t="s">
        <v>264</v>
      </c>
      <c r="K351" s="91" t="s">
        <v>20</v>
      </c>
      <c r="L351" s="123" t="s">
        <v>22</v>
      </c>
      <c r="M351" s="26"/>
      <c r="N351" s="4"/>
      <c r="O351" s="2" t="s">
        <v>396</v>
      </c>
      <c r="P351" s="6">
        <v>8530</v>
      </c>
      <c r="Q351" s="6" t="s">
        <v>397</v>
      </c>
      <c r="R351" s="6"/>
      <c r="S351" s="6"/>
      <c r="T351" s="6" t="s">
        <v>25</v>
      </c>
      <c r="U351" s="21"/>
    </row>
    <row r="352" spans="1:21" x14ac:dyDescent="0.2">
      <c r="A352" s="18">
        <f>VLOOKUP(L352,LEGEND!$B$3:$C$11,2,FALSE)</f>
        <v>2</v>
      </c>
      <c r="B352" s="30" t="s">
        <v>559</v>
      </c>
      <c r="C352" s="6" t="s">
        <v>593</v>
      </c>
      <c r="D352" s="20" t="str">
        <f t="shared" si="6"/>
        <v/>
      </c>
      <c r="E352" s="2" t="s">
        <v>405</v>
      </c>
      <c r="F352" s="2" t="s">
        <v>181</v>
      </c>
      <c r="G352" s="2" t="s">
        <v>406</v>
      </c>
      <c r="H352" s="8" t="s">
        <v>223</v>
      </c>
      <c r="I352" s="3" t="s">
        <v>407</v>
      </c>
      <c r="J352" s="74" t="s">
        <v>20</v>
      </c>
      <c r="K352" s="26" t="s">
        <v>20</v>
      </c>
      <c r="L352" s="123" t="s">
        <v>557</v>
      </c>
      <c r="M352" s="26"/>
      <c r="N352" s="4"/>
      <c r="O352" s="3" t="s">
        <v>408</v>
      </c>
      <c r="P352" s="6"/>
      <c r="Q352" s="6"/>
      <c r="R352" s="6">
        <v>444</v>
      </c>
      <c r="S352" s="6"/>
      <c r="T352" s="28"/>
      <c r="U352" s="21"/>
    </row>
    <row r="353" spans="1:121" ht="25.5" x14ac:dyDescent="0.2">
      <c r="A353" s="18">
        <f>VLOOKUP(L353,LEGEND!$B$3:$C$11,2,FALSE)</f>
        <v>2</v>
      </c>
      <c r="B353" s="30" t="s">
        <v>559</v>
      </c>
      <c r="C353" s="6" t="s">
        <v>594</v>
      </c>
      <c r="D353" s="20" t="str">
        <f t="shared" si="6"/>
        <v/>
      </c>
      <c r="E353" s="2" t="s">
        <v>409</v>
      </c>
      <c r="F353" s="5" t="s">
        <v>410</v>
      </c>
      <c r="G353" s="2" t="s">
        <v>411</v>
      </c>
      <c r="H353" s="8" t="s">
        <v>223</v>
      </c>
      <c r="I353" s="3" t="s">
        <v>412</v>
      </c>
      <c r="J353" s="74" t="s">
        <v>20</v>
      </c>
      <c r="K353" s="26" t="s">
        <v>20</v>
      </c>
      <c r="L353" s="123" t="s">
        <v>557</v>
      </c>
      <c r="M353" s="26"/>
      <c r="N353" s="4" t="s">
        <v>215</v>
      </c>
      <c r="O353" s="3" t="s">
        <v>413</v>
      </c>
      <c r="P353" s="6"/>
      <c r="Q353" s="6"/>
      <c r="R353" s="6">
        <v>293</v>
      </c>
      <c r="S353" s="6"/>
      <c r="T353" s="6"/>
      <c r="U353" s="21"/>
    </row>
    <row r="354" spans="1:121" ht="25.5" x14ac:dyDescent="0.2">
      <c r="A354" s="18">
        <f>VLOOKUP(L354,LEGEND!$B$3:$C$11,2,FALSE)</f>
        <v>2</v>
      </c>
      <c r="B354" s="6" t="s">
        <v>326</v>
      </c>
      <c r="C354" s="6" t="s">
        <v>414</v>
      </c>
      <c r="D354" s="20" t="str">
        <f t="shared" si="6"/>
        <v/>
      </c>
      <c r="E354" s="2" t="s">
        <v>415</v>
      </c>
      <c r="F354" s="5" t="s">
        <v>416</v>
      </c>
      <c r="G354" s="2" t="s">
        <v>417</v>
      </c>
      <c r="H354" s="8" t="s">
        <v>223</v>
      </c>
      <c r="I354" s="3" t="s">
        <v>418</v>
      </c>
      <c r="J354" s="72">
        <v>38418</v>
      </c>
      <c r="K354" s="26" t="s">
        <v>20</v>
      </c>
      <c r="L354" s="123" t="s">
        <v>22</v>
      </c>
      <c r="M354" s="26"/>
      <c r="N354" s="4"/>
      <c r="O354" s="2" t="s">
        <v>20</v>
      </c>
      <c r="P354" s="19"/>
      <c r="Q354" s="6"/>
      <c r="R354" s="6">
        <v>1</v>
      </c>
      <c r="S354" s="77">
        <v>1</v>
      </c>
      <c r="T354" s="6"/>
      <c r="U354" s="27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</row>
    <row r="355" spans="1:121" ht="25.5" x14ac:dyDescent="0.2">
      <c r="A355" s="18">
        <f>VLOOKUP(L355,LEGEND!$B$3:$C$11,2,FALSE)</f>
        <v>2</v>
      </c>
      <c r="B355" s="30" t="s">
        <v>559</v>
      </c>
      <c r="C355" s="6" t="s">
        <v>578</v>
      </c>
      <c r="D355" s="20" t="str">
        <f t="shared" si="6"/>
        <v/>
      </c>
      <c r="E355" s="2" t="s">
        <v>419</v>
      </c>
      <c r="F355" s="5" t="s">
        <v>420</v>
      </c>
      <c r="G355" s="2" t="s">
        <v>421</v>
      </c>
      <c r="H355" s="8" t="s">
        <v>223</v>
      </c>
      <c r="I355" s="3" t="s">
        <v>179</v>
      </c>
      <c r="J355" s="74" t="s">
        <v>20</v>
      </c>
      <c r="K355" s="26" t="s">
        <v>20</v>
      </c>
      <c r="L355" s="123" t="s">
        <v>557</v>
      </c>
      <c r="M355" s="26"/>
      <c r="N355" s="4"/>
      <c r="O355" s="2" t="s">
        <v>117</v>
      </c>
      <c r="P355" s="6"/>
      <c r="Q355" s="6"/>
      <c r="R355" s="6">
        <v>593</v>
      </c>
      <c r="S355" s="6"/>
      <c r="T355" s="6"/>
      <c r="U355" s="21"/>
    </row>
    <row r="356" spans="1:121" ht="25.5" x14ac:dyDescent="0.2">
      <c r="A356" s="18">
        <f>VLOOKUP(L356,LEGEND!$B$3:$C$11,2,FALSE)</f>
        <v>2</v>
      </c>
      <c r="B356" s="30" t="s">
        <v>15</v>
      </c>
      <c r="C356" s="6" t="str">
        <f>$Q356</f>
        <v>201</v>
      </c>
      <c r="D356" s="20" t="str">
        <f t="shared" si="6"/>
        <v>DSH</v>
      </c>
      <c r="E356" s="2" t="s">
        <v>422</v>
      </c>
      <c r="F356" s="5" t="s">
        <v>423</v>
      </c>
      <c r="G356" s="2" t="s">
        <v>424</v>
      </c>
      <c r="H356" s="8" t="s">
        <v>223</v>
      </c>
      <c r="I356" s="2" t="s">
        <v>347</v>
      </c>
      <c r="J356" s="209">
        <v>39356</v>
      </c>
      <c r="K356" s="2" t="s">
        <v>20</v>
      </c>
      <c r="L356" s="123" t="s">
        <v>22</v>
      </c>
      <c r="M356" s="26" t="s">
        <v>73</v>
      </c>
      <c r="N356" s="4" t="s">
        <v>596</v>
      </c>
      <c r="O356" s="2" t="s">
        <v>65</v>
      </c>
      <c r="P356" s="6">
        <v>8501</v>
      </c>
      <c r="Q356" s="6" t="s">
        <v>425</v>
      </c>
      <c r="R356" s="6"/>
      <c r="S356" s="6"/>
      <c r="T356" s="6" t="s">
        <v>25</v>
      </c>
      <c r="U356" s="21"/>
    </row>
    <row r="357" spans="1:121" s="24" customFormat="1" x14ac:dyDescent="0.2">
      <c r="A357" s="18">
        <f>VLOOKUP(L357,LEGEND!$B$3:$C$11,2,FALSE)</f>
        <v>2</v>
      </c>
      <c r="B357" s="30" t="s">
        <v>559</v>
      </c>
      <c r="C357" s="6" t="s">
        <v>1240</v>
      </c>
      <c r="D357" s="20" t="str">
        <f t="shared" si="6"/>
        <v>DSH</v>
      </c>
      <c r="E357" s="4" t="s">
        <v>1241</v>
      </c>
      <c r="F357" s="2" t="s">
        <v>566</v>
      </c>
      <c r="G357" s="2" t="s">
        <v>1242</v>
      </c>
      <c r="H357" s="8" t="s">
        <v>70</v>
      </c>
      <c r="I357" s="2" t="s">
        <v>1243</v>
      </c>
      <c r="J357" s="73">
        <v>45152</v>
      </c>
      <c r="K357" s="26" t="s">
        <v>20</v>
      </c>
      <c r="L357" s="123" t="s">
        <v>557</v>
      </c>
      <c r="M357" s="26"/>
      <c r="N357" s="4"/>
      <c r="O357" s="2" t="s">
        <v>1244</v>
      </c>
      <c r="P357" s="6">
        <v>19459</v>
      </c>
      <c r="Q357" s="6"/>
      <c r="R357" s="6">
        <v>2202</v>
      </c>
      <c r="S357" s="6"/>
      <c r="T357" s="6" t="s">
        <v>25</v>
      </c>
      <c r="U357" s="204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>
        <v>0</v>
      </c>
    </row>
    <row r="358" spans="1:121" s="24" customFormat="1" ht="38.25" x14ac:dyDescent="0.2">
      <c r="A358" s="18">
        <f>VLOOKUP(L358,LEGEND!$B$3:$C$11,2,FALSE)</f>
        <v>2</v>
      </c>
      <c r="B358" s="30" t="s">
        <v>15</v>
      </c>
      <c r="C358" s="6">
        <f>$Q358</f>
        <v>277</v>
      </c>
      <c r="D358" s="20" t="str">
        <f t="shared" si="6"/>
        <v>DSH</v>
      </c>
      <c r="E358" s="5" t="s">
        <v>426</v>
      </c>
      <c r="F358" s="2" t="s">
        <v>427</v>
      </c>
      <c r="G358" s="8" t="s">
        <v>428</v>
      </c>
      <c r="H358" s="8" t="s">
        <v>429</v>
      </c>
      <c r="I358" s="4" t="s">
        <v>129</v>
      </c>
      <c r="J358" s="205">
        <v>42053</v>
      </c>
      <c r="K358" s="2" t="s">
        <v>20</v>
      </c>
      <c r="L358" s="123" t="s">
        <v>22</v>
      </c>
      <c r="M358" s="26" t="s">
        <v>73</v>
      </c>
      <c r="N358" s="2"/>
      <c r="O358" s="5" t="s">
        <v>131</v>
      </c>
      <c r="P358" s="26">
        <v>12124</v>
      </c>
      <c r="Q358" s="70">
        <v>277</v>
      </c>
      <c r="R358" s="6"/>
      <c r="S358" s="6"/>
      <c r="T358" s="26" t="s">
        <v>25</v>
      </c>
      <c r="U358" s="2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</row>
    <row r="359" spans="1:121" s="24" customFormat="1" hidden="1" x14ac:dyDescent="0.2">
      <c r="A359" s="18">
        <f>VLOOKUP(L359,LEGEND!$B$3:$C$11,2,FALSE)</f>
        <v>0</v>
      </c>
      <c r="B359" s="6" t="s">
        <v>326</v>
      </c>
      <c r="C359" s="6" t="s">
        <v>430</v>
      </c>
      <c r="D359" s="20" t="str">
        <f t="shared" si="6"/>
        <v/>
      </c>
      <c r="E359" s="5" t="s">
        <v>431</v>
      </c>
      <c r="F359" s="2" t="s">
        <v>432</v>
      </c>
      <c r="G359" s="8" t="s">
        <v>433</v>
      </c>
      <c r="H359" s="8" t="s">
        <v>429</v>
      </c>
      <c r="I359" s="4" t="s">
        <v>434</v>
      </c>
      <c r="J359" s="72">
        <v>39304</v>
      </c>
      <c r="K359" s="26" t="s">
        <v>20</v>
      </c>
      <c r="L359" s="123" t="s">
        <v>465</v>
      </c>
      <c r="M359" s="26" t="s">
        <v>73</v>
      </c>
      <c r="N359" s="2"/>
      <c r="O359" s="5" t="s">
        <v>20</v>
      </c>
      <c r="P359" s="26"/>
      <c r="Q359" s="70"/>
      <c r="R359" s="6"/>
      <c r="S359" s="77">
        <v>1</v>
      </c>
      <c r="T359" s="26"/>
      <c r="U359" s="27"/>
    </row>
    <row r="360" spans="1:121" s="24" customFormat="1" hidden="1" x14ac:dyDescent="0.2">
      <c r="A360" s="18">
        <f>VLOOKUP(L360,LEGEND!$B$3:$C$11,2,FALSE)</f>
        <v>0</v>
      </c>
      <c r="B360" s="6" t="s">
        <v>326</v>
      </c>
      <c r="C360" s="6" t="s">
        <v>444</v>
      </c>
      <c r="D360" s="20" t="str">
        <f t="shared" si="6"/>
        <v/>
      </c>
      <c r="E360" s="5" t="s">
        <v>431</v>
      </c>
      <c r="F360" s="2" t="s">
        <v>445</v>
      </c>
      <c r="G360" s="8" t="s">
        <v>446</v>
      </c>
      <c r="H360" s="8" t="s">
        <v>429</v>
      </c>
      <c r="I360" s="4" t="s">
        <v>434</v>
      </c>
      <c r="J360" s="72">
        <v>39304</v>
      </c>
      <c r="K360" s="26" t="s">
        <v>20</v>
      </c>
      <c r="L360" s="123" t="s">
        <v>465</v>
      </c>
      <c r="M360" s="26" t="s">
        <v>73</v>
      </c>
      <c r="N360" s="2"/>
      <c r="O360" s="5" t="s">
        <v>20</v>
      </c>
      <c r="P360" s="26"/>
      <c r="Q360" s="70"/>
      <c r="R360" s="6"/>
      <c r="S360" s="77">
        <v>3</v>
      </c>
      <c r="T360" s="26"/>
      <c r="U360" s="27"/>
    </row>
    <row r="361" spans="1:121" s="24" customFormat="1" ht="25.5" hidden="1" x14ac:dyDescent="0.2">
      <c r="A361" s="18">
        <f>VLOOKUP(L361,LEGEND!$B$3:$C$11,2,FALSE)</f>
        <v>0</v>
      </c>
      <c r="B361" s="6" t="s">
        <v>326</v>
      </c>
      <c r="C361" s="6" t="s">
        <v>447</v>
      </c>
      <c r="D361" s="20" t="str">
        <f t="shared" si="6"/>
        <v/>
      </c>
      <c r="E361" s="5" t="s">
        <v>431</v>
      </c>
      <c r="F361" s="2" t="s">
        <v>448</v>
      </c>
      <c r="G361" s="8" t="s">
        <v>449</v>
      </c>
      <c r="H361" s="8" t="s">
        <v>429</v>
      </c>
      <c r="I361" s="4" t="s">
        <v>434</v>
      </c>
      <c r="J361" s="72">
        <v>39304</v>
      </c>
      <c r="K361" s="26" t="s">
        <v>20</v>
      </c>
      <c r="L361" s="123" t="s">
        <v>465</v>
      </c>
      <c r="M361" s="26" t="s">
        <v>73</v>
      </c>
      <c r="N361" s="2"/>
      <c r="O361" s="5" t="s">
        <v>20</v>
      </c>
      <c r="P361" s="26"/>
      <c r="Q361" s="70"/>
      <c r="R361" s="6"/>
      <c r="S361" s="77">
        <v>1</v>
      </c>
      <c r="T361" s="26"/>
      <c r="U361" s="27"/>
    </row>
    <row r="362" spans="1:121" s="24" customFormat="1" hidden="1" x14ac:dyDescent="0.2">
      <c r="A362" s="18">
        <f>VLOOKUP(L362,LEGEND!$B$3:$C$11,2,FALSE)</f>
        <v>0</v>
      </c>
      <c r="B362" s="6" t="s">
        <v>326</v>
      </c>
      <c r="C362" s="6" t="s">
        <v>454</v>
      </c>
      <c r="D362" s="20" t="str">
        <f t="shared" si="6"/>
        <v/>
      </c>
      <c r="E362" s="5" t="s">
        <v>431</v>
      </c>
      <c r="F362" s="2" t="s">
        <v>455</v>
      </c>
      <c r="G362" s="8" t="s">
        <v>456</v>
      </c>
      <c r="H362" s="8" t="s">
        <v>429</v>
      </c>
      <c r="I362" s="4" t="s">
        <v>434</v>
      </c>
      <c r="J362" s="72">
        <v>39304</v>
      </c>
      <c r="K362" s="26" t="s">
        <v>20</v>
      </c>
      <c r="L362" s="123" t="s">
        <v>465</v>
      </c>
      <c r="M362" s="26" t="s">
        <v>73</v>
      </c>
      <c r="N362" s="2"/>
      <c r="O362" s="5" t="s">
        <v>20</v>
      </c>
      <c r="P362" s="26"/>
      <c r="Q362" s="70"/>
      <c r="R362" s="6"/>
      <c r="S362" s="77">
        <v>2</v>
      </c>
      <c r="T362" s="26"/>
      <c r="U362" s="27"/>
    </row>
    <row r="363" spans="1:121" s="24" customFormat="1" ht="38.25" x14ac:dyDescent="0.2">
      <c r="A363" s="18">
        <f>VLOOKUP(L363,LEGEND!$B$3:$C$11,2,FALSE)</f>
        <v>2</v>
      </c>
      <c r="B363" s="30" t="s">
        <v>15</v>
      </c>
      <c r="C363" s="6" t="str">
        <f>$Q363</f>
        <v>217</v>
      </c>
      <c r="D363" s="20" t="str">
        <f t="shared" si="6"/>
        <v>DSH</v>
      </c>
      <c r="E363" s="5" t="s">
        <v>458</v>
      </c>
      <c r="F363" s="2" t="s">
        <v>459</v>
      </c>
      <c r="G363" s="8" t="s">
        <v>460</v>
      </c>
      <c r="H363" s="8" t="s">
        <v>429</v>
      </c>
      <c r="I363" s="4" t="s">
        <v>263</v>
      </c>
      <c r="J363" s="205" t="s">
        <v>264</v>
      </c>
      <c r="K363" s="2" t="s">
        <v>20</v>
      </c>
      <c r="L363" s="123" t="s">
        <v>22</v>
      </c>
      <c r="M363" s="26" t="s">
        <v>73</v>
      </c>
      <c r="N363" s="2"/>
      <c r="O363" s="5" t="s">
        <v>20</v>
      </c>
      <c r="P363" s="26">
        <v>8514</v>
      </c>
      <c r="Q363" s="70" t="s">
        <v>461</v>
      </c>
      <c r="R363" s="6"/>
      <c r="S363" s="6"/>
      <c r="T363" s="26" t="s">
        <v>25</v>
      </c>
      <c r="U363" s="2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</row>
    <row r="364" spans="1:121" s="24" customFormat="1" ht="38.25" x14ac:dyDescent="0.2">
      <c r="A364" s="18">
        <f>VLOOKUP(L364,LEGEND!$B$3:$C$11,2,FALSE)</f>
        <v>2</v>
      </c>
      <c r="B364" s="30" t="s">
        <v>560</v>
      </c>
      <c r="C364" s="6" t="s">
        <v>580</v>
      </c>
      <c r="D364" s="20" t="str">
        <f t="shared" si="6"/>
        <v>DSH</v>
      </c>
      <c r="E364" s="2" t="s">
        <v>1238</v>
      </c>
      <c r="F364" s="5" t="s">
        <v>574</v>
      </c>
      <c r="G364" s="2" t="s">
        <v>572</v>
      </c>
      <c r="H364" s="8" t="s">
        <v>429</v>
      </c>
      <c r="I364" s="4" t="s">
        <v>571</v>
      </c>
      <c r="J364" s="72">
        <v>45099</v>
      </c>
      <c r="K364" s="26" t="s">
        <v>20</v>
      </c>
      <c r="L364" s="6" t="s">
        <v>557</v>
      </c>
      <c r="M364" s="26" t="s">
        <v>73</v>
      </c>
      <c r="N364" s="4" t="s">
        <v>575</v>
      </c>
      <c r="O364" s="5" t="s">
        <v>20</v>
      </c>
      <c r="P364" s="6">
        <v>19458</v>
      </c>
      <c r="Q364" s="6"/>
      <c r="R364" s="6"/>
      <c r="S364" s="6">
        <v>303</v>
      </c>
      <c r="T364" s="6" t="s">
        <v>25</v>
      </c>
      <c r="U364" s="2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</row>
    <row r="365" spans="1:121" s="24" customFormat="1" ht="38.25" x14ac:dyDescent="0.2">
      <c r="A365" s="18">
        <f>VLOOKUP(L365,LEGEND!$B$3:$C$11,2,FALSE)</f>
        <v>2</v>
      </c>
      <c r="B365" s="30" t="s">
        <v>560</v>
      </c>
      <c r="C365" s="6" t="s">
        <v>579</v>
      </c>
      <c r="D365" s="20" t="str">
        <f t="shared" si="6"/>
        <v>DSH</v>
      </c>
      <c r="E365" s="2" t="s">
        <v>1237</v>
      </c>
      <c r="F365" s="5" t="s">
        <v>573</v>
      </c>
      <c r="G365" s="2" t="s">
        <v>572</v>
      </c>
      <c r="H365" s="8" t="s">
        <v>429</v>
      </c>
      <c r="I365" s="4" t="s">
        <v>571</v>
      </c>
      <c r="J365" s="72">
        <v>45099</v>
      </c>
      <c r="K365" s="26" t="s">
        <v>20</v>
      </c>
      <c r="L365" s="123" t="s">
        <v>557</v>
      </c>
      <c r="M365" s="26" t="s">
        <v>73</v>
      </c>
      <c r="N365" s="4" t="s">
        <v>575</v>
      </c>
      <c r="O365" s="5" t="s">
        <v>20</v>
      </c>
      <c r="P365" s="6">
        <v>19457</v>
      </c>
      <c r="Q365" s="6"/>
      <c r="R365" s="6"/>
      <c r="S365" s="6">
        <v>302</v>
      </c>
      <c r="T365" s="6" t="s">
        <v>25</v>
      </c>
      <c r="U365" s="2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</row>
    <row r="366" spans="1:121" s="24" customFormat="1" ht="38.25" hidden="1" x14ac:dyDescent="0.2">
      <c r="A366" s="18">
        <v>0</v>
      </c>
      <c r="B366" s="30" t="s">
        <v>559</v>
      </c>
      <c r="C366" s="6" t="s">
        <v>1183</v>
      </c>
      <c r="D366" s="20" t="s">
        <v>770</v>
      </c>
      <c r="E366" s="2" t="s">
        <v>155</v>
      </c>
      <c r="F366" s="5" t="s">
        <v>156</v>
      </c>
      <c r="G366" s="2" t="s">
        <v>157</v>
      </c>
      <c r="H366" s="2" t="s">
        <v>29</v>
      </c>
      <c r="I366" s="2" t="s">
        <v>1184</v>
      </c>
      <c r="J366" s="12" t="s">
        <v>20</v>
      </c>
      <c r="K366" s="2" t="s">
        <v>20</v>
      </c>
      <c r="L366" s="123" t="s">
        <v>1025</v>
      </c>
      <c r="M366" s="4"/>
      <c r="N366" s="4"/>
      <c r="O366" s="4"/>
      <c r="P366" s="29">
        <v>20850</v>
      </c>
      <c r="Q366" s="29" t="s">
        <v>1183</v>
      </c>
      <c r="R366" s="29"/>
      <c r="S366" s="29"/>
      <c r="T366" s="29"/>
      <c r="U366" s="29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</row>
    <row r="367" spans="1:121" ht="25.5" hidden="1" x14ac:dyDescent="0.2">
      <c r="A367" s="121">
        <v>0</v>
      </c>
      <c r="B367" s="122" t="s">
        <v>559</v>
      </c>
      <c r="C367" s="123" t="s">
        <v>1185</v>
      </c>
      <c r="D367" s="124" t="s">
        <v>770</v>
      </c>
      <c r="E367" s="125" t="s">
        <v>1081</v>
      </c>
      <c r="F367" s="132" t="s">
        <v>1082</v>
      </c>
      <c r="G367" s="125" t="s">
        <v>1083</v>
      </c>
      <c r="H367" s="125" t="s">
        <v>223</v>
      </c>
      <c r="I367" s="125" t="s">
        <v>1186</v>
      </c>
      <c r="J367" s="125" t="s">
        <v>20</v>
      </c>
      <c r="K367" s="125" t="s">
        <v>20</v>
      </c>
      <c r="L367" s="123" t="s">
        <v>1025</v>
      </c>
      <c r="M367" s="129"/>
      <c r="N367" s="129"/>
      <c r="O367" s="129"/>
      <c r="P367" s="130">
        <v>20860</v>
      </c>
      <c r="Q367" s="130" t="s">
        <v>1185</v>
      </c>
      <c r="R367" s="130"/>
      <c r="S367" s="130"/>
      <c r="T367" s="130"/>
      <c r="U367" s="29"/>
    </row>
    <row r="368" spans="1:121" hidden="1" x14ac:dyDescent="0.2">
      <c r="A368" s="18">
        <f>VLOOKUP(L368,LEGEND!$B$3:$C$11,2,FALSE)</f>
        <v>1</v>
      </c>
      <c r="B368" s="30" t="s">
        <v>559</v>
      </c>
      <c r="C368" s="6" t="s">
        <v>577</v>
      </c>
      <c r="D368" s="2"/>
      <c r="E368" s="5" t="s">
        <v>565</v>
      </c>
      <c r="F368" s="2" t="s">
        <v>566</v>
      </c>
      <c r="G368" s="8" t="s">
        <v>567</v>
      </c>
      <c r="H368" s="8" t="s">
        <v>70</v>
      </c>
      <c r="I368" s="4" t="s">
        <v>571</v>
      </c>
      <c r="J368" s="72">
        <v>45099</v>
      </c>
      <c r="K368" s="26" t="s">
        <v>20</v>
      </c>
      <c r="L368" s="123" t="s">
        <v>558</v>
      </c>
      <c r="M368" s="26" t="s">
        <v>73</v>
      </c>
      <c r="N368" s="2" t="s">
        <v>576</v>
      </c>
      <c r="O368" s="5" t="s">
        <v>20</v>
      </c>
      <c r="P368" s="38"/>
      <c r="Q368" s="120"/>
      <c r="R368" s="29">
        <v>2202</v>
      </c>
      <c r="S368" s="29"/>
      <c r="T368" s="38"/>
      <c r="U368" s="29"/>
    </row>
    <row r="369" spans="1:121" ht="38.25" hidden="1" x14ac:dyDescent="0.2">
      <c r="A369" s="18">
        <f>VLOOKUP(L369,LEGEND!$B$3:$C$11,2,FALSE)</f>
        <v>1</v>
      </c>
      <c r="B369" s="30" t="s">
        <v>559</v>
      </c>
      <c r="C369" s="6" t="s">
        <v>595</v>
      </c>
      <c r="D369" s="20" t="str">
        <f>IF($T369="Y",HYPERLINK((CONCATENATE("http://www.etics.org/doc/document_download.php?document=",$P369)),"DSH"),"OSM")</f>
        <v>OSM</v>
      </c>
      <c r="E369" s="2" t="s">
        <v>373</v>
      </c>
      <c r="F369" s="5" t="s">
        <v>374</v>
      </c>
      <c r="G369" s="4" t="s">
        <v>375</v>
      </c>
      <c r="H369" s="8" t="s">
        <v>376</v>
      </c>
      <c r="I369" s="3" t="s">
        <v>158</v>
      </c>
      <c r="J369" s="74" t="s">
        <v>20</v>
      </c>
      <c r="K369" s="26" t="s">
        <v>20</v>
      </c>
      <c r="L369" s="123" t="s">
        <v>558</v>
      </c>
      <c r="M369" s="26"/>
      <c r="N369" s="4"/>
      <c r="O369" s="3" t="s">
        <v>159</v>
      </c>
      <c r="P369" s="29"/>
      <c r="Q369" s="29"/>
      <c r="R369" s="29" t="s">
        <v>372</v>
      </c>
      <c r="S369" s="29"/>
      <c r="T369" s="29"/>
      <c r="U369" s="29"/>
    </row>
    <row r="370" spans="1:121" ht="51" x14ac:dyDescent="0.2">
      <c r="A370" s="18">
        <f>VLOOKUP(L370,LEGEND!$B$3:$C$11,2,FALSE)</f>
        <v>2</v>
      </c>
      <c r="B370" s="30" t="s">
        <v>15</v>
      </c>
      <c r="C370" s="6">
        <f>$Q370</f>
        <v>288</v>
      </c>
      <c r="D370" s="20" t="str">
        <f>IF($T370="Y",HYPERLINK((CONCATENATE("http://www.etics.org/doc/document_download.php?document=",$P370)),"DSH"),"")</f>
        <v>DSH</v>
      </c>
      <c r="E370" s="2" t="s">
        <v>602</v>
      </c>
      <c r="F370" s="2" t="s">
        <v>603</v>
      </c>
      <c r="G370" s="3" t="s">
        <v>604</v>
      </c>
      <c r="H370" s="8" t="s">
        <v>429</v>
      </c>
      <c r="I370" s="2" t="s">
        <v>600</v>
      </c>
      <c r="J370" s="211" t="s">
        <v>601</v>
      </c>
      <c r="K370" s="2" t="s">
        <v>20</v>
      </c>
      <c r="L370" s="123" t="s">
        <v>22</v>
      </c>
      <c r="M370" s="26" t="s">
        <v>73</v>
      </c>
      <c r="N370" s="4"/>
      <c r="O370" s="6"/>
      <c r="P370" s="6">
        <v>15755</v>
      </c>
      <c r="Q370" s="6">
        <v>288</v>
      </c>
      <c r="R370" s="6"/>
      <c r="S370" s="6"/>
      <c r="T370" s="6" t="s">
        <v>25</v>
      </c>
      <c r="U370" s="21"/>
    </row>
    <row r="371" spans="1:121" ht="25.5" x14ac:dyDescent="0.2">
      <c r="A371" s="18">
        <f>VLOOKUP(L371,LEGEND!$B$3:$C$11,2,FALSE)</f>
        <v>2</v>
      </c>
      <c r="B371" s="30" t="s">
        <v>15</v>
      </c>
      <c r="C371" s="6">
        <f>$Q371</f>
        <v>289</v>
      </c>
      <c r="D371" s="20" t="str">
        <f>IF($T371="Y",HYPERLINK((CONCATENATE("http://www.etics.org/doc/document_download.php?document=",$P371)),"DSH"),"")</f>
        <v>DSH</v>
      </c>
      <c r="E371" s="2" t="s">
        <v>605</v>
      </c>
      <c r="F371" s="2" t="s">
        <v>606</v>
      </c>
      <c r="G371" s="3" t="s">
        <v>607</v>
      </c>
      <c r="H371" s="8" t="s">
        <v>429</v>
      </c>
      <c r="I371" s="2" t="s">
        <v>608</v>
      </c>
      <c r="J371" s="211" t="s">
        <v>609</v>
      </c>
      <c r="K371" s="2" t="s">
        <v>20</v>
      </c>
      <c r="L371" s="6" t="s">
        <v>22</v>
      </c>
      <c r="M371" s="26" t="s">
        <v>73</v>
      </c>
      <c r="N371" s="4"/>
      <c r="O371" s="6"/>
      <c r="P371" s="6">
        <v>18116</v>
      </c>
      <c r="Q371" s="6">
        <v>289</v>
      </c>
      <c r="R371" s="6"/>
      <c r="S371" s="6"/>
      <c r="T371" s="6" t="s">
        <v>25</v>
      </c>
      <c r="U371" s="21"/>
    </row>
    <row r="372" spans="1:121" hidden="1" x14ac:dyDescent="0.2">
      <c r="A372" s="18" t="e">
        <f>VLOOKUP(L372,LEGEND!$B$3:$C$11,2,FALSE)</f>
        <v>#N/A</v>
      </c>
      <c r="B372" s="30"/>
      <c r="C372" s="6">
        <f>$Q372</f>
        <v>0</v>
      </c>
      <c r="D372" s="20" t="str">
        <f>IF($T372="Y",HYPERLINK((CONCATENATE("http://www.etics.org/doc/document_download.php?document=",$P372)),"DSH"),"")</f>
        <v/>
      </c>
      <c r="E372" s="2"/>
      <c r="F372" s="2"/>
      <c r="G372" s="2"/>
      <c r="H372" s="8"/>
      <c r="I372" s="2"/>
      <c r="J372" s="205"/>
      <c r="K372" s="2" t="s">
        <v>20</v>
      </c>
      <c r="L372" s="6"/>
      <c r="M372" s="26"/>
      <c r="N372" s="4"/>
      <c r="O372" s="2"/>
      <c r="P372" s="6"/>
      <c r="Q372" s="6"/>
      <c r="R372" s="6"/>
      <c r="S372" s="6"/>
      <c r="T372" s="6"/>
      <c r="U372" s="21"/>
    </row>
    <row r="373" spans="1:121" hidden="1" x14ac:dyDescent="0.2">
      <c r="A373" s="18" t="e">
        <f>VLOOKUP(L373,LEGEND!$B$3:$C$11,2,FALSE)</f>
        <v>#N/A</v>
      </c>
      <c r="B373" s="30"/>
      <c r="C373" s="6">
        <f>$Q373</f>
        <v>0</v>
      </c>
      <c r="D373" s="20" t="str">
        <f>IF($T373="Y",HYPERLINK((CONCATENATE("http://www.etics.org/doc/document_download.php?document=",$P373)),"DSH"),"")</f>
        <v/>
      </c>
      <c r="E373" s="21"/>
      <c r="F373" s="2"/>
      <c r="G373" s="2"/>
      <c r="H373" s="8"/>
      <c r="I373" s="2"/>
      <c r="J373" s="205"/>
      <c r="K373" s="2" t="s">
        <v>20</v>
      </c>
      <c r="L373" s="6"/>
      <c r="M373" s="26"/>
      <c r="N373" s="4"/>
      <c r="O373" s="2"/>
      <c r="P373" s="6"/>
      <c r="Q373" s="6"/>
      <c r="R373" s="6"/>
      <c r="S373" s="6"/>
      <c r="T373" s="6"/>
      <c r="U373" s="21"/>
    </row>
    <row r="374" spans="1:121" hidden="1" x14ac:dyDescent="0.2">
      <c r="A374"/>
      <c r="B374"/>
      <c r="C374"/>
      <c r="D374"/>
      <c r="E374"/>
      <c r="F374"/>
      <c r="G374"/>
      <c r="H374"/>
      <c r="I374"/>
      <c r="J374" s="32"/>
      <c r="K374" s="32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</row>
    <row r="375" spans="1:121" hidden="1" x14ac:dyDescent="0.2">
      <c r="A375"/>
      <c r="B375"/>
      <c r="C375"/>
      <c r="D375"/>
      <c r="E375"/>
      <c r="F375"/>
      <c r="G375"/>
      <c r="H375"/>
      <c r="I375"/>
      <c r="J375" s="32"/>
      <c r="K375" s="32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</row>
    <row r="376" spans="1:121" hidden="1" x14ac:dyDescent="0.2">
      <c r="A376"/>
      <c r="B376"/>
      <c r="C376"/>
      <c r="D376"/>
      <c r="E376"/>
      <c r="F376"/>
      <c r="G376"/>
      <c r="H376"/>
      <c r="I376"/>
      <c r="J376" s="32"/>
      <c r="K376" s="32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</row>
    <row r="377" spans="1:121" hidden="1" x14ac:dyDescent="0.2">
      <c r="A377"/>
      <c r="B377"/>
      <c r="C377"/>
      <c r="D377"/>
      <c r="E377"/>
      <c r="F377"/>
      <c r="G377"/>
      <c r="H377"/>
      <c r="I377"/>
      <c r="J377" s="32"/>
      <c r="K377" s="32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</row>
    <row r="378" spans="1:121" hidden="1" x14ac:dyDescent="0.2">
      <c r="A378"/>
      <c r="B378"/>
      <c r="C378"/>
      <c r="D378"/>
      <c r="E378"/>
      <c r="F378"/>
      <c r="G378"/>
      <c r="H378"/>
      <c r="I378"/>
      <c r="J378" s="32"/>
      <c r="K378" s="32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</row>
    <row r="379" spans="1:121" hidden="1" x14ac:dyDescent="0.2">
      <c r="A379"/>
      <c r="B379"/>
      <c r="C379"/>
      <c r="D379"/>
      <c r="E379"/>
      <c r="F379"/>
      <c r="G379"/>
      <c r="H379"/>
      <c r="I379"/>
      <c r="J379" s="32"/>
      <c r="K379" s="32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</row>
    <row r="380" spans="1:121" hidden="1" x14ac:dyDescent="0.2">
      <c r="A380"/>
      <c r="B380"/>
      <c r="C380"/>
      <c r="D380"/>
      <c r="E380"/>
      <c r="F380"/>
      <c r="G380"/>
      <c r="H380"/>
      <c r="I380"/>
      <c r="J380" s="32"/>
      <c r="K380" s="32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</row>
    <row r="381" spans="1:121" hidden="1" x14ac:dyDescent="0.2">
      <c r="A381"/>
      <c r="B381"/>
      <c r="C381"/>
      <c r="D381"/>
      <c r="E381"/>
      <c r="F381"/>
      <c r="G381"/>
      <c r="H381"/>
      <c r="I381"/>
      <c r="J381" s="32"/>
      <c r="K381" s="32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</row>
    <row r="382" spans="1:121" hidden="1" x14ac:dyDescent="0.2">
      <c r="A382"/>
      <c r="B382"/>
      <c r="C382"/>
      <c r="D382"/>
      <c r="E382"/>
      <c r="F382"/>
      <c r="G382"/>
      <c r="H382"/>
      <c r="I382"/>
      <c r="J382" s="32"/>
      <c r="K382" s="3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</row>
    <row r="383" spans="1:121" hidden="1" x14ac:dyDescent="0.2">
      <c r="A383"/>
      <c r="B383"/>
      <c r="C383"/>
      <c r="D383"/>
      <c r="E383"/>
      <c r="F383"/>
      <c r="G383"/>
      <c r="H383"/>
      <c r="I383"/>
      <c r="J383" s="32"/>
      <c r="K383" s="32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</row>
    <row r="384" spans="1:121" hidden="1" x14ac:dyDescent="0.2">
      <c r="A384"/>
      <c r="B384"/>
      <c r="C384"/>
      <c r="D384"/>
      <c r="E384"/>
      <c r="F384"/>
      <c r="G384"/>
      <c r="H384"/>
      <c r="I384"/>
      <c r="J384" s="32"/>
      <c r="K384" s="32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</row>
    <row r="385" spans="1:121" hidden="1" x14ac:dyDescent="0.2">
      <c r="A385"/>
      <c r="B385"/>
      <c r="C385"/>
      <c r="D385"/>
      <c r="E385"/>
      <c r="F385"/>
      <c r="G385"/>
      <c r="H385"/>
      <c r="I385"/>
      <c r="J385" s="32"/>
      <c r="K385" s="32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</row>
    <row r="386" spans="1:121" hidden="1" x14ac:dyDescent="0.2">
      <c r="A386"/>
      <c r="B386"/>
      <c r="C386"/>
      <c r="D386"/>
      <c r="E386"/>
      <c r="F386"/>
      <c r="G386"/>
      <c r="H386"/>
      <c r="I386"/>
      <c r="J386" s="32"/>
      <c r="K386" s="32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</row>
    <row r="387" spans="1:121" hidden="1" x14ac:dyDescent="0.2">
      <c r="A387"/>
      <c r="B387"/>
      <c r="C387"/>
      <c r="D387"/>
      <c r="E387"/>
      <c r="F387"/>
      <c r="G387"/>
      <c r="H387"/>
      <c r="I387"/>
      <c r="J387" s="32"/>
      <c r="K387" s="32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</row>
    <row r="388" spans="1:121" hidden="1" x14ac:dyDescent="0.2">
      <c r="A388"/>
      <c r="B388"/>
      <c r="C388"/>
      <c r="D388"/>
      <c r="E388"/>
      <c r="F388"/>
      <c r="G388"/>
      <c r="H388"/>
      <c r="I388"/>
      <c r="J388" s="32"/>
      <c r="K388" s="32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</row>
    <row r="389" spans="1:121" hidden="1" x14ac:dyDescent="0.2">
      <c r="A389"/>
      <c r="B389"/>
      <c r="C389"/>
      <c r="D389"/>
      <c r="E389"/>
      <c r="F389"/>
      <c r="G389"/>
      <c r="H389"/>
      <c r="I389"/>
      <c r="J389" s="32"/>
      <c r="K389" s="32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</row>
    <row r="390" spans="1:121" hidden="1" x14ac:dyDescent="0.2">
      <c r="A390"/>
      <c r="B390"/>
      <c r="C390"/>
      <c r="D390"/>
      <c r="E390"/>
      <c r="F390"/>
      <c r="G390"/>
      <c r="H390"/>
      <c r="I390"/>
      <c r="J390" s="32"/>
      <c r="K390" s="32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</row>
    <row r="391" spans="1:121" hidden="1" x14ac:dyDescent="0.2">
      <c r="A391"/>
      <c r="B391"/>
      <c r="C391"/>
      <c r="D391"/>
      <c r="E391"/>
      <c r="F391"/>
      <c r="G391"/>
      <c r="H391"/>
      <c r="I391"/>
      <c r="J391" s="32"/>
      <c r="K391" s="32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</row>
    <row r="392" spans="1:121" hidden="1" x14ac:dyDescent="0.2">
      <c r="A392"/>
      <c r="B392"/>
      <c r="C392"/>
      <c r="D392"/>
      <c r="E392"/>
      <c r="F392"/>
      <c r="G392"/>
      <c r="H392"/>
      <c r="I392"/>
      <c r="J392" s="32"/>
      <c r="K392" s="3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</row>
    <row r="393" spans="1:121" hidden="1" x14ac:dyDescent="0.2">
      <c r="A393"/>
      <c r="B393"/>
      <c r="C393"/>
      <c r="D393"/>
      <c r="E393"/>
      <c r="F393"/>
      <c r="G393"/>
      <c r="H393"/>
      <c r="I393"/>
      <c r="J393" s="32"/>
      <c r="K393" s="32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</row>
    <row r="394" spans="1:121" hidden="1" x14ac:dyDescent="0.2">
      <c r="A394"/>
      <c r="B394"/>
      <c r="C394"/>
      <c r="D394"/>
      <c r="E394"/>
      <c r="F394"/>
      <c r="G394"/>
      <c r="H394"/>
      <c r="I394"/>
      <c r="J394" s="32"/>
      <c r="K394" s="32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</row>
    <row r="395" spans="1:121" hidden="1" x14ac:dyDescent="0.2">
      <c r="A395"/>
      <c r="B395"/>
      <c r="C395"/>
      <c r="D395"/>
      <c r="E395"/>
      <c r="F395"/>
      <c r="G395"/>
      <c r="H395"/>
      <c r="I395"/>
      <c r="J395" s="32"/>
      <c r="K395" s="32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</row>
    <row r="396" spans="1:121" hidden="1" x14ac:dyDescent="0.2">
      <c r="A396"/>
      <c r="B396"/>
      <c r="C396"/>
      <c r="D396"/>
      <c r="E396"/>
      <c r="F396"/>
      <c r="G396"/>
      <c r="H396"/>
      <c r="I396"/>
      <c r="J396" s="32"/>
      <c r="K396" s="32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</row>
    <row r="397" spans="1:121" hidden="1" x14ac:dyDescent="0.2">
      <c r="A397"/>
      <c r="B397"/>
      <c r="C397"/>
      <c r="D397"/>
      <c r="E397"/>
      <c r="F397"/>
      <c r="G397"/>
      <c r="H397"/>
      <c r="I397"/>
      <c r="J397" s="32"/>
      <c r="K397" s="32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</row>
    <row r="398" spans="1:121" hidden="1" x14ac:dyDescent="0.2">
      <c r="A398"/>
      <c r="B398"/>
      <c r="C398"/>
      <c r="D398"/>
      <c r="E398"/>
      <c r="F398"/>
      <c r="G398"/>
      <c r="H398"/>
      <c r="I398"/>
      <c r="J398" s="32"/>
      <c r="K398" s="32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</row>
    <row r="399" spans="1:121" hidden="1" x14ac:dyDescent="0.2">
      <c r="A399"/>
      <c r="B399"/>
      <c r="C399"/>
      <c r="D399"/>
      <c r="E399"/>
      <c r="F399"/>
      <c r="G399"/>
      <c r="H399"/>
      <c r="I399"/>
      <c r="J399" s="32"/>
      <c r="K399" s="32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</row>
    <row r="400" spans="1:121" hidden="1" x14ac:dyDescent="0.2">
      <c r="A400"/>
      <c r="B400"/>
      <c r="C400"/>
      <c r="D400"/>
      <c r="E400"/>
      <c r="F400"/>
      <c r="G400"/>
      <c r="H400"/>
      <c r="I400"/>
      <c r="J400" s="32"/>
      <c r="K400" s="32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</row>
    <row r="401" spans="1:121" hidden="1" x14ac:dyDescent="0.2">
      <c r="A401"/>
      <c r="B401"/>
      <c r="C401"/>
      <c r="D401"/>
      <c r="E401"/>
      <c r="F401"/>
      <c r="G401"/>
      <c r="H401"/>
      <c r="I401"/>
      <c r="J401" s="32"/>
      <c r="K401" s="32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</row>
    <row r="402" spans="1:121" hidden="1" x14ac:dyDescent="0.2">
      <c r="A402"/>
      <c r="B402"/>
      <c r="C402"/>
      <c r="D402"/>
      <c r="E402"/>
      <c r="F402"/>
      <c r="G402"/>
      <c r="H402"/>
      <c r="I402"/>
      <c r="J402" s="32"/>
      <c r="K402" s="3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</row>
    <row r="403" spans="1:121" hidden="1" x14ac:dyDescent="0.2">
      <c r="A403"/>
      <c r="B403"/>
      <c r="C403"/>
      <c r="D403"/>
      <c r="E403"/>
      <c r="F403"/>
      <c r="G403"/>
      <c r="H403"/>
      <c r="I403"/>
      <c r="J403" s="32"/>
      <c r="K403" s="32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</row>
    <row r="404" spans="1:121" hidden="1" x14ac:dyDescent="0.2">
      <c r="A404"/>
      <c r="B404"/>
      <c r="C404"/>
      <c r="D404"/>
      <c r="E404"/>
      <c r="F404"/>
      <c r="G404"/>
      <c r="H404"/>
      <c r="I404"/>
      <c r="J404" s="32"/>
      <c r="K404" s="32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</row>
    <row r="405" spans="1:121" hidden="1" x14ac:dyDescent="0.2">
      <c r="A405"/>
      <c r="B405"/>
      <c r="C405"/>
      <c r="D405"/>
      <c r="E405"/>
      <c r="F405"/>
      <c r="G405"/>
      <c r="H405"/>
      <c r="I405"/>
      <c r="J405" s="32"/>
      <c r="K405" s="32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</row>
    <row r="406" spans="1:121" hidden="1" x14ac:dyDescent="0.2">
      <c r="A406"/>
      <c r="B406"/>
      <c r="C406"/>
      <c r="D406"/>
      <c r="E406"/>
      <c r="F406"/>
      <c r="G406"/>
      <c r="H406"/>
      <c r="I406"/>
      <c r="J406" s="32"/>
      <c r="K406" s="32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</row>
    <row r="407" spans="1:121" hidden="1" x14ac:dyDescent="0.2">
      <c r="A407"/>
      <c r="B407"/>
      <c r="C407"/>
      <c r="D407"/>
      <c r="E407"/>
      <c r="F407"/>
      <c r="G407"/>
      <c r="H407"/>
      <c r="I407"/>
      <c r="J407" s="32"/>
      <c r="K407" s="32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</row>
    <row r="408" spans="1:121" hidden="1" x14ac:dyDescent="0.2">
      <c r="A408"/>
      <c r="B408"/>
      <c r="C408"/>
      <c r="D408"/>
      <c r="E408"/>
      <c r="F408"/>
      <c r="G408"/>
      <c r="H408"/>
      <c r="I408"/>
      <c r="J408" s="32"/>
      <c r="K408" s="32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</row>
    <row r="409" spans="1:121" hidden="1" x14ac:dyDescent="0.2">
      <c r="A409"/>
      <c r="B409"/>
      <c r="C409"/>
      <c r="D409"/>
      <c r="E409"/>
      <c r="F409"/>
      <c r="G409"/>
      <c r="H409"/>
      <c r="I409"/>
      <c r="J409" s="32"/>
      <c r="K409" s="32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</row>
    <row r="410" spans="1:121" hidden="1" x14ac:dyDescent="0.2">
      <c r="A410"/>
      <c r="B410"/>
      <c r="C410"/>
      <c r="D410"/>
      <c r="E410"/>
      <c r="F410"/>
      <c r="G410"/>
      <c r="H410"/>
      <c r="I410"/>
      <c r="J410" s="32"/>
      <c r="K410" s="32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</row>
    <row r="411" spans="1:121" hidden="1" x14ac:dyDescent="0.2">
      <c r="A411"/>
      <c r="B411"/>
      <c r="C411"/>
      <c r="D411"/>
      <c r="E411"/>
      <c r="F411"/>
      <c r="G411"/>
      <c r="H411"/>
      <c r="I411"/>
      <c r="J411" s="32"/>
      <c r="K411" s="32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</row>
    <row r="412" spans="1:121" hidden="1" x14ac:dyDescent="0.2">
      <c r="A412"/>
      <c r="B412"/>
      <c r="C412"/>
      <c r="D412"/>
      <c r="E412"/>
      <c r="F412"/>
      <c r="G412"/>
      <c r="H412"/>
      <c r="I412"/>
      <c r="J412" s="32"/>
      <c r="K412" s="3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</row>
    <row r="413" spans="1:121" hidden="1" x14ac:dyDescent="0.2">
      <c r="A413"/>
      <c r="B413"/>
      <c r="C413"/>
      <c r="D413"/>
      <c r="E413"/>
      <c r="F413"/>
      <c r="G413"/>
      <c r="H413"/>
      <c r="I413"/>
      <c r="J413" s="32"/>
      <c r="K413" s="32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</row>
    <row r="414" spans="1:121" hidden="1" x14ac:dyDescent="0.2">
      <c r="A414"/>
      <c r="B414"/>
      <c r="C414"/>
      <c r="D414"/>
      <c r="E414"/>
      <c r="F414"/>
      <c r="G414"/>
      <c r="H414"/>
      <c r="I414"/>
      <c r="J414" s="32"/>
      <c r="K414" s="32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</row>
    <row r="415" spans="1:121" hidden="1" x14ac:dyDescent="0.2">
      <c r="A415"/>
      <c r="B415"/>
      <c r="C415"/>
      <c r="D415"/>
      <c r="E415"/>
      <c r="F415"/>
      <c r="G415"/>
      <c r="H415"/>
      <c r="I415"/>
      <c r="J415" s="32"/>
      <c r="K415" s="32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</row>
    <row r="416" spans="1:121" hidden="1" x14ac:dyDescent="0.2">
      <c r="A416"/>
      <c r="B416"/>
      <c r="C416"/>
      <c r="D416"/>
      <c r="E416"/>
      <c r="F416"/>
      <c r="G416"/>
      <c r="H416"/>
      <c r="I416"/>
      <c r="J416" s="32"/>
      <c r="K416" s="32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</row>
    <row r="417" spans="1:121" hidden="1" x14ac:dyDescent="0.2">
      <c r="A417"/>
      <c r="B417"/>
      <c r="C417"/>
      <c r="D417"/>
      <c r="E417"/>
      <c r="F417"/>
      <c r="G417"/>
      <c r="H417"/>
      <c r="I417"/>
      <c r="J417" s="32"/>
      <c r="K417" s="32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</row>
    <row r="418" spans="1:121" hidden="1" x14ac:dyDescent="0.2">
      <c r="A418"/>
      <c r="B418"/>
      <c r="C418"/>
      <c r="D418"/>
      <c r="E418"/>
      <c r="F418"/>
      <c r="G418"/>
      <c r="H418"/>
      <c r="I418"/>
      <c r="J418" s="32"/>
      <c r="K418" s="32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</row>
    <row r="419" spans="1:121" hidden="1" x14ac:dyDescent="0.2">
      <c r="A419"/>
      <c r="B419"/>
      <c r="C419"/>
      <c r="D419"/>
      <c r="E419"/>
      <c r="F419"/>
      <c r="G419"/>
      <c r="H419"/>
      <c r="I419"/>
      <c r="J419" s="32"/>
      <c r="K419" s="32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</row>
    <row r="420" spans="1:121" hidden="1" x14ac:dyDescent="0.2">
      <c r="A420"/>
      <c r="B420"/>
      <c r="C420"/>
      <c r="D420"/>
      <c r="E420"/>
      <c r="F420"/>
      <c r="G420"/>
      <c r="H420"/>
      <c r="I420"/>
      <c r="J420" s="32"/>
      <c r="K420" s="32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</row>
    <row r="421" spans="1:121" hidden="1" x14ac:dyDescent="0.2">
      <c r="A421"/>
      <c r="B421"/>
      <c r="C421"/>
      <c r="D421"/>
      <c r="E421"/>
      <c r="F421"/>
      <c r="G421"/>
      <c r="H421"/>
      <c r="I421"/>
      <c r="J421" s="32"/>
      <c r="K421" s="32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</row>
    <row r="422" spans="1:121" hidden="1" x14ac:dyDescent="0.2">
      <c r="A422"/>
      <c r="B422"/>
      <c r="C422"/>
      <c r="D422"/>
      <c r="E422"/>
      <c r="F422"/>
      <c r="G422"/>
      <c r="H422"/>
      <c r="I422"/>
      <c r="J422" s="32"/>
      <c r="K422" s="3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</row>
    <row r="423" spans="1:121" hidden="1" x14ac:dyDescent="0.2">
      <c r="A423"/>
      <c r="B423"/>
      <c r="C423"/>
      <c r="D423"/>
      <c r="E423"/>
      <c r="F423"/>
      <c r="G423"/>
      <c r="H423"/>
      <c r="I423"/>
      <c r="J423" s="32"/>
      <c r="K423" s="32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</row>
    <row r="424" spans="1:121" hidden="1" x14ac:dyDescent="0.2">
      <c r="A424"/>
      <c r="B424"/>
      <c r="C424"/>
      <c r="D424"/>
      <c r="E424"/>
      <c r="F424"/>
      <c r="G424"/>
      <c r="H424"/>
      <c r="I424"/>
      <c r="J424" s="32"/>
      <c r="K424" s="32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</row>
    <row r="425" spans="1:121" hidden="1" x14ac:dyDescent="0.2">
      <c r="A425"/>
      <c r="B425"/>
      <c r="C425"/>
      <c r="D425"/>
      <c r="E425"/>
      <c r="F425"/>
      <c r="G425"/>
      <c r="H425"/>
      <c r="I425"/>
      <c r="J425" s="32"/>
      <c r="K425" s="32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</row>
    <row r="426" spans="1:121" hidden="1" x14ac:dyDescent="0.2">
      <c r="A426"/>
      <c r="B426"/>
      <c r="C426"/>
      <c r="D426"/>
      <c r="E426"/>
      <c r="F426"/>
      <c r="G426"/>
      <c r="H426"/>
      <c r="I426"/>
      <c r="J426" s="32"/>
      <c r="K426" s="32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</row>
    <row r="427" spans="1:121" hidden="1" x14ac:dyDescent="0.2">
      <c r="A427"/>
      <c r="B427"/>
      <c r="C427"/>
      <c r="D427"/>
      <c r="E427"/>
      <c r="F427"/>
      <c r="G427"/>
      <c r="H427"/>
      <c r="I427"/>
      <c r="J427" s="32"/>
      <c r="K427" s="32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</row>
    <row r="428" spans="1:121" hidden="1" x14ac:dyDescent="0.2">
      <c r="A428"/>
      <c r="B428"/>
      <c r="C428"/>
      <c r="D428"/>
      <c r="E428"/>
      <c r="F428"/>
      <c r="G428"/>
      <c r="H428"/>
      <c r="I428"/>
      <c r="J428" s="32"/>
      <c r="K428" s="32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</row>
    <row r="429" spans="1:121" hidden="1" x14ac:dyDescent="0.2">
      <c r="A429"/>
      <c r="B429"/>
      <c r="C429"/>
      <c r="D429"/>
      <c r="E429"/>
      <c r="F429"/>
      <c r="G429"/>
      <c r="H429"/>
      <c r="I429"/>
      <c r="J429" s="32"/>
      <c r="K429" s="32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</row>
    <row r="430" spans="1:121" hidden="1" x14ac:dyDescent="0.2">
      <c r="A430"/>
      <c r="B430"/>
      <c r="C430"/>
      <c r="D430"/>
      <c r="E430"/>
      <c r="F430"/>
      <c r="G430"/>
      <c r="H430"/>
      <c r="I430"/>
      <c r="J430" s="32"/>
      <c r="K430" s="32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</row>
    <row r="431" spans="1:121" hidden="1" x14ac:dyDescent="0.2">
      <c r="A431"/>
      <c r="B431"/>
      <c r="C431"/>
      <c r="D431"/>
      <c r="E431"/>
      <c r="F431"/>
      <c r="G431"/>
      <c r="H431"/>
      <c r="I431"/>
      <c r="J431" s="32"/>
      <c r="K431" s="32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</row>
    <row r="432" spans="1:121" hidden="1" x14ac:dyDescent="0.2">
      <c r="A432"/>
      <c r="B432"/>
      <c r="C432"/>
      <c r="D432"/>
      <c r="E432"/>
      <c r="F432"/>
      <c r="G432"/>
      <c r="H432"/>
      <c r="I432"/>
      <c r="J432" s="32"/>
      <c r="K432" s="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</row>
    <row r="433" spans="1:121" hidden="1" x14ac:dyDescent="0.2">
      <c r="A433"/>
      <c r="B433"/>
      <c r="C433"/>
      <c r="D433"/>
      <c r="E433"/>
      <c r="F433"/>
      <c r="G433"/>
      <c r="H433"/>
      <c r="I433"/>
      <c r="J433" s="32"/>
      <c r="K433" s="32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</row>
    <row r="434" spans="1:121" hidden="1" x14ac:dyDescent="0.2">
      <c r="A434"/>
      <c r="B434"/>
      <c r="C434"/>
      <c r="D434"/>
      <c r="E434"/>
      <c r="F434"/>
      <c r="G434"/>
      <c r="H434"/>
      <c r="I434"/>
      <c r="J434" s="32"/>
      <c r="K434" s="32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</row>
    <row r="435" spans="1:121" hidden="1" x14ac:dyDescent="0.2">
      <c r="A435"/>
      <c r="B435"/>
      <c r="C435"/>
      <c r="D435"/>
      <c r="E435"/>
      <c r="F435"/>
      <c r="G435"/>
      <c r="H435"/>
      <c r="I435"/>
      <c r="J435" s="32"/>
      <c r="K435" s="32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</row>
    <row r="436" spans="1:121" hidden="1" x14ac:dyDescent="0.2">
      <c r="A436"/>
      <c r="B436"/>
      <c r="C436"/>
      <c r="D436"/>
      <c r="E436"/>
      <c r="F436"/>
      <c r="G436"/>
      <c r="H436"/>
      <c r="I436"/>
      <c r="J436" s="32"/>
      <c r="K436" s="32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</row>
    <row r="437" spans="1:121" hidden="1" x14ac:dyDescent="0.2">
      <c r="A437"/>
      <c r="B437"/>
      <c r="C437"/>
      <c r="D437"/>
      <c r="E437"/>
      <c r="F437"/>
      <c r="G437"/>
      <c r="H437"/>
      <c r="I437"/>
      <c r="J437" s="32"/>
      <c r="K437" s="32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</row>
    <row r="438" spans="1:121" hidden="1" x14ac:dyDescent="0.2">
      <c r="A438"/>
      <c r="B438"/>
      <c r="C438"/>
      <c r="D438"/>
      <c r="E438"/>
      <c r="F438"/>
      <c r="G438"/>
      <c r="H438"/>
      <c r="I438"/>
      <c r="J438" s="32"/>
      <c r="K438" s="32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</row>
    <row r="439" spans="1:121" hidden="1" x14ac:dyDescent="0.2">
      <c r="A439"/>
      <c r="B439"/>
      <c r="C439"/>
      <c r="D439"/>
      <c r="E439"/>
      <c r="F439"/>
      <c r="G439"/>
      <c r="H439"/>
      <c r="I439"/>
      <c r="J439" s="32"/>
      <c r="K439" s="32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</row>
    <row r="440" spans="1:121" hidden="1" x14ac:dyDescent="0.2">
      <c r="A440"/>
      <c r="B440"/>
      <c r="C440"/>
      <c r="D440"/>
      <c r="E440"/>
      <c r="F440"/>
      <c r="G440"/>
      <c r="H440"/>
      <c r="I440"/>
      <c r="J440" s="32"/>
      <c r="K440" s="32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</row>
    <row r="441" spans="1:121" hidden="1" x14ac:dyDescent="0.2">
      <c r="A441"/>
      <c r="B441"/>
      <c r="C441"/>
      <c r="D441"/>
      <c r="E441"/>
      <c r="F441"/>
      <c r="G441"/>
      <c r="H441"/>
      <c r="I441"/>
      <c r="J441" s="32"/>
      <c r="K441" s="32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</row>
    <row r="442" spans="1:121" hidden="1" x14ac:dyDescent="0.2">
      <c r="A442"/>
      <c r="B442"/>
      <c r="C442"/>
      <c r="D442"/>
      <c r="E442"/>
      <c r="F442"/>
      <c r="G442"/>
      <c r="H442"/>
      <c r="I442"/>
      <c r="J442" s="32"/>
      <c r="K442" s="3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</row>
    <row r="443" spans="1:121" hidden="1" x14ac:dyDescent="0.2">
      <c r="A443"/>
      <c r="B443"/>
      <c r="C443"/>
      <c r="D443"/>
      <c r="E443"/>
      <c r="F443"/>
      <c r="G443"/>
      <c r="H443"/>
      <c r="I443"/>
      <c r="J443" s="32"/>
      <c r="K443" s="32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</row>
    <row r="444" spans="1:121" hidden="1" x14ac:dyDescent="0.2">
      <c r="A444"/>
      <c r="B444"/>
      <c r="C444"/>
      <c r="D444"/>
      <c r="E444"/>
      <c r="F444"/>
      <c r="G444"/>
      <c r="H444"/>
      <c r="I444"/>
      <c r="J444" s="32"/>
      <c r="K444" s="32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</row>
    <row r="445" spans="1:121" hidden="1" x14ac:dyDescent="0.2">
      <c r="A445"/>
      <c r="B445"/>
      <c r="C445"/>
      <c r="D445"/>
      <c r="E445"/>
      <c r="F445"/>
      <c r="G445"/>
      <c r="H445"/>
      <c r="I445"/>
      <c r="J445" s="32"/>
      <c r="K445" s="32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</row>
    <row r="446" spans="1:121" hidden="1" x14ac:dyDescent="0.2">
      <c r="A446"/>
      <c r="B446"/>
      <c r="C446"/>
      <c r="D446"/>
      <c r="E446"/>
      <c r="F446"/>
      <c r="G446"/>
      <c r="H446"/>
      <c r="I446"/>
      <c r="J446" s="32"/>
      <c r="K446" s="32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</row>
    <row r="447" spans="1:121" hidden="1" x14ac:dyDescent="0.2">
      <c r="A447"/>
      <c r="B447"/>
      <c r="C447"/>
      <c r="D447"/>
      <c r="E447"/>
      <c r="F447"/>
      <c r="G447"/>
      <c r="H447"/>
      <c r="I447"/>
      <c r="J447" s="32"/>
      <c r="K447" s="32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</row>
    <row r="448" spans="1:121" hidden="1" x14ac:dyDescent="0.2">
      <c r="A448"/>
      <c r="B448"/>
      <c r="C448"/>
      <c r="D448"/>
      <c r="E448"/>
      <c r="F448"/>
      <c r="G448"/>
      <c r="H448"/>
      <c r="I448"/>
      <c r="J448" s="32"/>
      <c r="K448" s="32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</row>
    <row r="449" spans="1:121" hidden="1" x14ac:dyDescent="0.2">
      <c r="A449"/>
      <c r="B449"/>
      <c r="C449"/>
      <c r="D449"/>
      <c r="E449"/>
      <c r="F449"/>
      <c r="G449"/>
      <c r="H449"/>
      <c r="I449"/>
      <c r="J449" s="32"/>
      <c r="K449" s="32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</row>
    <row r="450" spans="1:121" hidden="1" x14ac:dyDescent="0.2">
      <c r="A450"/>
      <c r="B450"/>
      <c r="C450"/>
      <c r="D450"/>
      <c r="E450"/>
      <c r="F450"/>
      <c r="G450"/>
      <c r="H450"/>
      <c r="I450"/>
      <c r="J450" s="32"/>
      <c r="K450" s="32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</row>
    <row r="451" spans="1:121" hidden="1" x14ac:dyDescent="0.2">
      <c r="A451"/>
      <c r="B451"/>
      <c r="C451"/>
      <c r="D451"/>
      <c r="E451"/>
      <c r="F451"/>
      <c r="G451"/>
      <c r="H451"/>
      <c r="I451"/>
      <c r="J451" s="32"/>
      <c r="K451" s="32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</row>
    <row r="452" spans="1:121" hidden="1" x14ac:dyDescent="0.2">
      <c r="A452"/>
      <c r="B452"/>
      <c r="C452"/>
      <c r="D452"/>
      <c r="E452"/>
      <c r="F452"/>
      <c r="G452"/>
      <c r="H452"/>
      <c r="I452"/>
      <c r="J452" s="32"/>
      <c r="K452" s="3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</row>
    <row r="453" spans="1:121" hidden="1" x14ac:dyDescent="0.2">
      <c r="A453"/>
      <c r="B453"/>
      <c r="C453"/>
      <c r="D453"/>
      <c r="E453"/>
      <c r="F453"/>
      <c r="G453"/>
      <c r="H453"/>
      <c r="I453"/>
      <c r="J453" s="32"/>
      <c r="K453" s="32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</row>
    <row r="454" spans="1:121" hidden="1" x14ac:dyDescent="0.2">
      <c r="A454"/>
      <c r="B454"/>
      <c r="C454"/>
      <c r="D454"/>
      <c r="E454"/>
      <c r="F454"/>
      <c r="G454"/>
      <c r="H454"/>
      <c r="I454"/>
      <c r="J454" s="32"/>
      <c r="K454" s="32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</row>
    <row r="455" spans="1:121" hidden="1" x14ac:dyDescent="0.2">
      <c r="A455"/>
      <c r="B455"/>
      <c r="C455"/>
      <c r="D455"/>
      <c r="E455"/>
      <c r="F455"/>
      <c r="G455"/>
      <c r="H455"/>
      <c r="I455"/>
      <c r="J455" s="32"/>
      <c r="K455" s="32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</row>
    <row r="456" spans="1:121" hidden="1" x14ac:dyDescent="0.2">
      <c r="A456"/>
      <c r="B456"/>
      <c r="C456"/>
      <c r="D456"/>
      <c r="E456"/>
      <c r="F456"/>
      <c r="G456"/>
      <c r="H456"/>
      <c r="I456"/>
      <c r="J456" s="32"/>
      <c r="K456" s="32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</row>
    <row r="457" spans="1:121" hidden="1" x14ac:dyDescent="0.2">
      <c r="A457"/>
      <c r="B457"/>
      <c r="C457"/>
      <c r="D457"/>
      <c r="E457"/>
      <c r="F457"/>
      <c r="G457"/>
      <c r="H457"/>
      <c r="I457"/>
      <c r="J457" s="32"/>
      <c r="K457" s="32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</row>
    <row r="458" spans="1:121" hidden="1" x14ac:dyDescent="0.2">
      <c r="A458"/>
      <c r="B458"/>
      <c r="C458"/>
      <c r="D458"/>
      <c r="E458"/>
      <c r="F458"/>
      <c r="G458"/>
      <c r="H458"/>
      <c r="I458"/>
      <c r="J458" s="32"/>
      <c r="K458" s="32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</row>
    <row r="459" spans="1:121" hidden="1" x14ac:dyDescent="0.2">
      <c r="A459"/>
      <c r="B459"/>
      <c r="C459"/>
      <c r="D459"/>
      <c r="E459"/>
      <c r="F459"/>
      <c r="G459"/>
      <c r="H459"/>
      <c r="I459"/>
      <c r="J459" s="32"/>
      <c r="K459" s="32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</row>
    <row r="460" spans="1:121" hidden="1" x14ac:dyDescent="0.2">
      <c r="A460"/>
      <c r="B460"/>
      <c r="C460"/>
      <c r="D460"/>
      <c r="E460"/>
      <c r="F460"/>
      <c r="G460"/>
      <c r="H460"/>
      <c r="I460"/>
      <c r="J460" s="32"/>
      <c r="K460" s="32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</row>
    <row r="461" spans="1:121" hidden="1" x14ac:dyDescent="0.2">
      <c r="A461"/>
      <c r="B461"/>
      <c r="C461"/>
      <c r="D461"/>
      <c r="E461"/>
      <c r="F461"/>
      <c r="G461"/>
      <c r="H461"/>
      <c r="I461"/>
      <c r="J461" s="32"/>
      <c r="K461" s="32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</row>
    <row r="462" spans="1:121" hidden="1" x14ac:dyDescent="0.2">
      <c r="A462"/>
      <c r="B462"/>
      <c r="C462"/>
      <c r="D462"/>
      <c r="E462"/>
      <c r="F462"/>
      <c r="G462"/>
      <c r="H462"/>
      <c r="I462"/>
      <c r="J462" s="32"/>
      <c r="K462" s="3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</row>
    <row r="463" spans="1:121" hidden="1" x14ac:dyDescent="0.2">
      <c r="A463"/>
      <c r="B463"/>
      <c r="C463"/>
      <c r="D463"/>
      <c r="E463"/>
      <c r="F463"/>
      <c r="G463"/>
      <c r="H463"/>
      <c r="I463"/>
      <c r="J463" s="32"/>
      <c r="K463" s="32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</row>
    <row r="464" spans="1:121" hidden="1" x14ac:dyDescent="0.2">
      <c r="A464"/>
      <c r="B464"/>
      <c r="C464"/>
      <c r="D464"/>
      <c r="E464"/>
      <c r="F464"/>
      <c r="G464"/>
      <c r="H464"/>
      <c r="I464"/>
      <c r="J464" s="32"/>
      <c r="K464" s="32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</row>
    <row r="465" spans="1:121" hidden="1" x14ac:dyDescent="0.2">
      <c r="A465"/>
      <c r="B465"/>
      <c r="C465"/>
      <c r="D465"/>
      <c r="E465"/>
      <c r="F465"/>
      <c r="G465"/>
      <c r="H465"/>
      <c r="I465"/>
      <c r="J465" s="32"/>
      <c r="K465" s="32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</row>
    <row r="466" spans="1:121" hidden="1" x14ac:dyDescent="0.2">
      <c r="A466"/>
      <c r="B466"/>
      <c r="C466"/>
      <c r="D466"/>
      <c r="E466"/>
      <c r="F466"/>
      <c r="G466"/>
      <c r="H466"/>
      <c r="I466"/>
      <c r="J466" s="32"/>
      <c r="K466" s="32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</row>
    <row r="467" spans="1:121" hidden="1" x14ac:dyDescent="0.2">
      <c r="A467"/>
      <c r="B467"/>
      <c r="C467"/>
      <c r="D467"/>
      <c r="E467"/>
      <c r="F467"/>
      <c r="G467"/>
      <c r="H467"/>
      <c r="I467"/>
      <c r="J467" s="32"/>
      <c r="K467" s="32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</row>
    <row r="468" spans="1:121" hidden="1" x14ac:dyDescent="0.2">
      <c r="A468"/>
      <c r="B468"/>
      <c r="C468"/>
      <c r="D468"/>
      <c r="E468"/>
      <c r="F468"/>
      <c r="G468"/>
      <c r="H468"/>
      <c r="I468"/>
      <c r="J468" s="32"/>
      <c r="K468" s="32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</row>
    <row r="469" spans="1:121" hidden="1" x14ac:dyDescent="0.2">
      <c r="A469"/>
      <c r="B469"/>
      <c r="C469"/>
      <c r="D469"/>
      <c r="E469"/>
      <c r="F469"/>
      <c r="G469"/>
      <c r="H469"/>
      <c r="I469"/>
      <c r="J469" s="32"/>
      <c r="K469" s="32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</row>
    <row r="470" spans="1:121" hidden="1" x14ac:dyDescent="0.2">
      <c r="A470"/>
      <c r="B470"/>
      <c r="C470"/>
      <c r="D470"/>
      <c r="E470"/>
      <c r="F470"/>
      <c r="G470"/>
      <c r="H470"/>
      <c r="I470"/>
      <c r="J470" s="32"/>
      <c r="K470" s="32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</row>
    <row r="471" spans="1:121" hidden="1" x14ac:dyDescent="0.2">
      <c r="A471"/>
      <c r="B471"/>
      <c r="C471"/>
      <c r="D471"/>
      <c r="E471"/>
      <c r="F471"/>
      <c r="G471"/>
      <c r="H471"/>
      <c r="I471"/>
      <c r="J471" s="32"/>
      <c r="K471" s="32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</row>
    <row r="472" spans="1:121" hidden="1" x14ac:dyDescent="0.2">
      <c r="A472"/>
      <c r="B472"/>
      <c r="C472"/>
      <c r="D472"/>
      <c r="E472"/>
      <c r="F472"/>
      <c r="G472"/>
      <c r="H472"/>
      <c r="I472"/>
      <c r="J472" s="32"/>
      <c r="K472" s="3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</row>
    <row r="473" spans="1:121" hidden="1" x14ac:dyDescent="0.2">
      <c r="A473"/>
      <c r="B473"/>
      <c r="C473"/>
      <c r="D473"/>
      <c r="E473"/>
      <c r="F473"/>
      <c r="G473"/>
      <c r="H473"/>
      <c r="I473"/>
      <c r="J473" s="32"/>
      <c r="K473" s="32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</row>
    <row r="474" spans="1:121" hidden="1" x14ac:dyDescent="0.2">
      <c r="A474"/>
      <c r="B474"/>
      <c r="C474"/>
      <c r="D474"/>
      <c r="E474"/>
      <c r="F474"/>
      <c r="G474"/>
      <c r="H474"/>
      <c r="I474"/>
      <c r="J474" s="32"/>
      <c r="K474" s="32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</row>
    <row r="475" spans="1:121" hidden="1" x14ac:dyDescent="0.2">
      <c r="A475"/>
      <c r="B475"/>
      <c r="C475"/>
      <c r="D475"/>
      <c r="E475"/>
      <c r="F475"/>
      <c r="G475"/>
      <c r="H475"/>
      <c r="I475"/>
      <c r="J475" s="32"/>
      <c r="K475" s="32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</row>
    <row r="476" spans="1:121" hidden="1" x14ac:dyDescent="0.2">
      <c r="A476"/>
      <c r="B476"/>
      <c r="C476"/>
      <c r="D476"/>
      <c r="E476"/>
      <c r="F476"/>
      <c r="G476"/>
      <c r="H476"/>
      <c r="I476"/>
      <c r="J476" s="32"/>
      <c r="K476" s="32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</row>
    <row r="477" spans="1:121" hidden="1" x14ac:dyDescent="0.2">
      <c r="A477"/>
      <c r="B477"/>
      <c r="C477"/>
      <c r="D477"/>
      <c r="E477"/>
      <c r="F477"/>
      <c r="G477"/>
      <c r="H477"/>
      <c r="I477"/>
      <c r="J477" s="32"/>
      <c r="K477" s="32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</row>
    <row r="478" spans="1:121" hidden="1" x14ac:dyDescent="0.2">
      <c r="A478"/>
      <c r="B478"/>
      <c r="C478"/>
      <c r="D478"/>
      <c r="E478"/>
      <c r="F478"/>
      <c r="G478"/>
      <c r="H478"/>
      <c r="I478"/>
      <c r="J478" s="32"/>
      <c r="K478" s="32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</row>
    <row r="479" spans="1:121" hidden="1" x14ac:dyDescent="0.2">
      <c r="A479"/>
      <c r="B479"/>
      <c r="C479"/>
      <c r="D479"/>
      <c r="E479"/>
      <c r="F479"/>
      <c r="G479"/>
      <c r="H479"/>
      <c r="I479"/>
      <c r="J479" s="32"/>
      <c r="K479" s="32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</row>
    <row r="480" spans="1:121" hidden="1" x14ac:dyDescent="0.2">
      <c r="A480"/>
      <c r="B480"/>
      <c r="C480"/>
      <c r="D480"/>
      <c r="E480"/>
      <c r="F480"/>
      <c r="G480"/>
      <c r="H480"/>
      <c r="I480"/>
      <c r="J480" s="32"/>
      <c r="K480" s="32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</row>
    <row r="481" spans="1:121" hidden="1" x14ac:dyDescent="0.2">
      <c r="A481"/>
      <c r="B481"/>
      <c r="C481"/>
      <c r="D481"/>
      <c r="E481"/>
      <c r="F481"/>
      <c r="G481"/>
      <c r="H481"/>
      <c r="I481"/>
      <c r="J481" s="32"/>
      <c r="K481" s="32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</row>
    <row r="482" spans="1:121" hidden="1" x14ac:dyDescent="0.2">
      <c r="A482"/>
      <c r="B482"/>
      <c r="C482"/>
      <c r="D482"/>
      <c r="E482"/>
      <c r="F482"/>
      <c r="G482"/>
      <c r="H482"/>
      <c r="I482"/>
      <c r="J482" s="32"/>
      <c r="K482" s="3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</row>
    <row r="483" spans="1:121" hidden="1" x14ac:dyDescent="0.2">
      <c r="A483"/>
      <c r="B483"/>
      <c r="C483"/>
      <c r="D483"/>
      <c r="E483"/>
      <c r="F483"/>
      <c r="G483"/>
      <c r="H483"/>
      <c r="I483"/>
      <c r="J483" s="32"/>
      <c r="K483" s="32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</row>
    <row r="484" spans="1:121" hidden="1" x14ac:dyDescent="0.2">
      <c r="A484"/>
      <c r="B484"/>
      <c r="C484"/>
      <c r="D484"/>
      <c r="E484"/>
      <c r="F484"/>
      <c r="G484"/>
      <c r="H484"/>
      <c r="I484"/>
      <c r="J484" s="32"/>
      <c r="K484" s="32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</row>
    <row r="485" spans="1:121" hidden="1" x14ac:dyDescent="0.2">
      <c r="A485"/>
      <c r="B485"/>
      <c r="C485"/>
      <c r="D485"/>
      <c r="E485"/>
      <c r="F485"/>
      <c r="G485"/>
      <c r="H485"/>
      <c r="I485"/>
      <c r="J485" s="32"/>
      <c r="K485" s="32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</row>
    <row r="486" spans="1:121" hidden="1" x14ac:dyDescent="0.2">
      <c r="A486"/>
      <c r="B486"/>
      <c r="C486"/>
      <c r="D486"/>
      <c r="E486"/>
      <c r="F486"/>
      <c r="G486"/>
      <c r="H486"/>
      <c r="I486"/>
      <c r="J486" s="32"/>
      <c r="K486" s="32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</row>
    <row r="487" spans="1:121" hidden="1" x14ac:dyDescent="0.2">
      <c r="A487"/>
      <c r="B487"/>
      <c r="C487"/>
      <c r="D487"/>
      <c r="E487"/>
      <c r="F487"/>
      <c r="G487"/>
      <c r="H487"/>
      <c r="I487"/>
      <c r="J487" s="32"/>
      <c r="K487" s="32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</row>
    <row r="488" spans="1:121" hidden="1" x14ac:dyDescent="0.2">
      <c r="A488"/>
      <c r="B488"/>
      <c r="C488"/>
      <c r="D488"/>
      <c r="E488"/>
      <c r="F488"/>
      <c r="G488"/>
      <c r="H488"/>
      <c r="I488"/>
      <c r="J488" s="32"/>
      <c r="K488" s="32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</row>
    <row r="489" spans="1:121" hidden="1" x14ac:dyDescent="0.2">
      <c r="A489"/>
      <c r="B489"/>
      <c r="C489"/>
      <c r="D489"/>
      <c r="E489"/>
      <c r="F489"/>
      <c r="G489"/>
      <c r="H489"/>
      <c r="I489"/>
      <c r="J489" s="32"/>
      <c r="K489" s="32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</row>
    <row r="490" spans="1:121" hidden="1" x14ac:dyDescent="0.2">
      <c r="A490"/>
      <c r="B490"/>
      <c r="C490"/>
      <c r="D490"/>
      <c r="E490"/>
      <c r="F490"/>
      <c r="G490"/>
      <c r="H490"/>
      <c r="I490"/>
      <c r="J490" s="32"/>
      <c r="K490" s="32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</row>
    <row r="491" spans="1:121" hidden="1" x14ac:dyDescent="0.2">
      <c r="A491"/>
      <c r="B491"/>
      <c r="C491"/>
      <c r="D491"/>
      <c r="E491"/>
      <c r="F491"/>
      <c r="G491"/>
      <c r="H491"/>
      <c r="I491"/>
      <c r="J491" s="32"/>
      <c r="K491" s="32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</row>
    <row r="492" spans="1:121" hidden="1" x14ac:dyDescent="0.2">
      <c r="A492"/>
      <c r="B492"/>
      <c r="C492"/>
      <c r="D492"/>
      <c r="E492"/>
      <c r="F492"/>
      <c r="G492"/>
      <c r="H492"/>
      <c r="I492"/>
      <c r="J492" s="32"/>
      <c r="K492" s="3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</row>
    <row r="493" spans="1:121" hidden="1" x14ac:dyDescent="0.2">
      <c r="A493"/>
      <c r="B493"/>
      <c r="C493"/>
      <c r="D493"/>
      <c r="E493"/>
      <c r="F493"/>
      <c r="G493"/>
      <c r="H493"/>
      <c r="I493"/>
      <c r="J493" s="32"/>
      <c r="K493" s="32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</row>
    <row r="494" spans="1:121" hidden="1" x14ac:dyDescent="0.2">
      <c r="A494"/>
      <c r="B494"/>
      <c r="C494"/>
      <c r="D494"/>
      <c r="E494"/>
      <c r="F494"/>
      <c r="G494"/>
      <c r="H494"/>
      <c r="I494"/>
      <c r="J494" s="32"/>
      <c r="K494" s="32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</row>
    <row r="495" spans="1:121" hidden="1" x14ac:dyDescent="0.2">
      <c r="A495"/>
      <c r="B495"/>
      <c r="C495"/>
      <c r="D495"/>
      <c r="E495"/>
      <c r="F495"/>
      <c r="G495"/>
      <c r="H495"/>
      <c r="I495"/>
      <c r="J495" s="32"/>
      <c r="K495" s="32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</row>
    <row r="496" spans="1:121" hidden="1" x14ac:dyDescent="0.2">
      <c r="A496"/>
      <c r="B496"/>
      <c r="C496"/>
      <c r="D496"/>
      <c r="E496"/>
      <c r="F496"/>
      <c r="G496"/>
      <c r="H496"/>
      <c r="I496"/>
      <c r="J496" s="32"/>
      <c r="K496" s="32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</row>
    <row r="497" spans="1:121" hidden="1" x14ac:dyDescent="0.2">
      <c r="A497"/>
      <c r="B497"/>
      <c r="C497"/>
      <c r="D497"/>
      <c r="E497"/>
      <c r="F497"/>
      <c r="G497"/>
      <c r="H497"/>
      <c r="I497"/>
      <c r="J497" s="32"/>
      <c r="K497" s="32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</row>
    <row r="498" spans="1:121" hidden="1" x14ac:dyDescent="0.2">
      <c r="A498"/>
      <c r="B498"/>
      <c r="C498"/>
      <c r="D498"/>
      <c r="E498"/>
      <c r="F498"/>
      <c r="G498"/>
      <c r="H498"/>
      <c r="I498"/>
      <c r="J498" s="32"/>
      <c r="K498" s="32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</row>
    <row r="499" spans="1:121" hidden="1" x14ac:dyDescent="0.2">
      <c r="A499"/>
      <c r="B499"/>
      <c r="C499"/>
      <c r="D499"/>
      <c r="E499"/>
      <c r="F499"/>
      <c r="G499"/>
      <c r="H499"/>
      <c r="I499"/>
      <c r="J499" s="32"/>
      <c r="K499" s="32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</row>
    <row r="500" spans="1:121" hidden="1" x14ac:dyDescent="0.2">
      <c r="A500"/>
      <c r="B500"/>
      <c r="C500"/>
      <c r="D500"/>
      <c r="E500"/>
      <c r="F500"/>
      <c r="G500"/>
      <c r="H500"/>
      <c r="I500"/>
      <c r="J500" s="32"/>
      <c r="K500" s="32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</row>
    <row r="501" spans="1:121" hidden="1" x14ac:dyDescent="0.2">
      <c r="A501"/>
      <c r="B501"/>
      <c r="C501"/>
      <c r="D501"/>
      <c r="E501"/>
      <c r="F501"/>
      <c r="G501"/>
      <c r="H501"/>
      <c r="I501"/>
      <c r="J501" s="32"/>
      <c r="K501" s="32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</row>
    <row r="502" spans="1:121" hidden="1" x14ac:dyDescent="0.2">
      <c r="A502"/>
      <c r="B502"/>
      <c r="C502"/>
      <c r="D502"/>
      <c r="E502"/>
      <c r="F502"/>
      <c r="G502"/>
      <c r="H502"/>
      <c r="I502"/>
      <c r="J502" s="32"/>
      <c r="K502" s="3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</row>
    <row r="503" spans="1:121" hidden="1" x14ac:dyDescent="0.2">
      <c r="A503"/>
      <c r="B503"/>
      <c r="C503"/>
      <c r="D503"/>
      <c r="E503"/>
      <c r="F503"/>
      <c r="G503"/>
      <c r="H503"/>
      <c r="I503"/>
      <c r="J503" s="32"/>
      <c r="K503" s="32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</row>
    <row r="504" spans="1:121" hidden="1" x14ac:dyDescent="0.2">
      <c r="A504"/>
      <c r="B504"/>
      <c r="C504"/>
      <c r="D504"/>
      <c r="E504"/>
      <c r="F504"/>
      <c r="G504"/>
      <c r="H504"/>
      <c r="I504"/>
      <c r="J504" s="32"/>
      <c r="K504" s="32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</row>
    <row r="505" spans="1:121" hidden="1" x14ac:dyDescent="0.2">
      <c r="A505"/>
      <c r="B505"/>
      <c r="C505"/>
      <c r="D505"/>
      <c r="E505"/>
      <c r="F505"/>
      <c r="G505"/>
      <c r="H505"/>
      <c r="I505"/>
      <c r="J505" s="32"/>
      <c r="K505" s="32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</row>
    <row r="506" spans="1:121" hidden="1" x14ac:dyDescent="0.2">
      <c r="A506"/>
      <c r="B506"/>
      <c r="C506"/>
      <c r="D506"/>
      <c r="E506"/>
      <c r="F506"/>
      <c r="G506"/>
      <c r="H506"/>
      <c r="I506"/>
      <c r="J506" s="32"/>
      <c r="K506" s="3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</row>
    <row r="507" spans="1:121" hidden="1" x14ac:dyDescent="0.2">
      <c r="A507"/>
      <c r="B507"/>
      <c r="C507"/>
      <c r="D507"/>
      <c r="E507"/>
      <c r="F507"/>
      <c r="G507"/>
      <c r="H507"/>
      <c r="I507"/>
      <c r="J507" s="32"/>
      <c r="K507" s="32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</row>
    <row r="508" spans="1:121" hidden="1" x14ac:dyDescent="0.2">
      <c r="A508"/>
      <c r="B508"/>
      <c r="C508"/>
      <c r="D508"/>
      <c r="E508"/>
      <c r="F508"/>
      <c r="G508"/>
      <c r="H508"/>
      <c r="I508"/>
      <c r="J508" s="32"/>
      <c r="K508" s="32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</row>
    <row r="509" spans="1:121" hidden="1" x14ac:dyDescent="0.2">
      <c r="A509"/>
      <c r="B509"/>
      <c r="C509"/>
      <c r="D509"/>
      <c r="E509"/>
      <c r="F509"/>
      <c r="G509"/>
      <c r="H509"/>
      <c r="I509"/>
      <c r="J509" s="32"/>
      <c r="K509" s="32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</row>
    <row r="510" spans="1:121" hidden="1" x14ac:dyDescent="0.2">
      <c r="A510"/>
      <c r="B510"/>
      <c r="C510"/>
      <c r="D510"/>
      <c r="E510"/>
      <c r="F510"/>
      <c r="G510"/>
      <c r="H510"/>
      <c r="I510"/>
      <c r="J510" s="32"/>
      <c r="K510" s="32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</row>
    <row r="511" spans="1:121" hidden="1" x14ac:dyDescent="0.2">
      <c r="A511"/>
      <c r="B511"/>
      <c r="C511"/>
      <c r="D511"/>
      <c r="E511"/>
      <c r="F511"/>
      <c r="G511"/>
      <c r="H511"/>
      <c r="I511"/>
      <c r="J511" s="32"/>
      <c r="K511" s="32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</row>
    <row r="512" spans="1:121" hidden="1" x14ac:dyDescent="0.2">
      <c r="A512"/>
      <c r="B512"/>
      <c r="C512"/>
      <c r="D512"/>
      <c r="E512"/>
      <c r="F512"/>
      <c r="G512"/>
      <c r="H512"/>
      <c r="I512"/>
      <c r="J512" s="32"/>
      <c r="K512" s="3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</row>
    <row r="513" spans="1:121" hidden="1" x14ac:dyDescent="0.2">
      <c r="A513"/>
      <c r="B513"/>
      <c r="C513"/>
      <c r="D513"/>
      <c r="E513"/>
      <c r="F513"/>
      <c r="G513"/>
      <c r="H513"/>
      <c r="I513"/>
      <c r="J513" s="32"/>
      <c r="K513" s="32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</row>
    <row r="514" spans="1:121" hidden="1" x14ac:dyDescent="0.2">
      <c r="A514"/>
      <c r="B514"/>
      <c r="C514"/>
      <c r="D514"/>
      <c r="E514"/>
      <c r="F514"/>
      <c r="G514"/>
      <c r="H514"/>
      <c r="I514"/>
      <c r="J514" s="32"/>
      <c r="K514" s="32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</row>
    <row r="515" spans="1:121" hidden="1" x14ac:dyDescent="0.2">
      <c r="A515"/>
      <c r="B515"/>
      <c r="C515"/>
      <c r="D515"/>
      <c r="E515"/>
      <c r="F515"/>
      <c r="G515"/>
      <c r="H515"/>
      <c r="I515"/>
      <c r="J515" s="32"/>
      <c r="K515" s="32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</row>
    <row r="516" spans="1:121" hidden="1" x14ac:dyDescent="0.2">
      <c r="A516"/>
      <c r="B516"/>
      <c r="C516"/>
      <c r="D516"/>
      <c r="E516"/>
      <c r="F516"/>
      <c r="G516"/>
      <c r="H516"/>
      <c r="I516"/>
      <c r="J516" s="32"/>
      <c r="K516" s="32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</row>
    <row r="517" spans="1:121" hidden="1" x14ac:dyDescent="0.2">
      <c r="A517"/>
      <c r="B517"/>
      <c r="C517"/>
      <c r="D517"/>
      <c r="E517"/>
      <c r="F517"/>
      <c r="G517"/>
      <c r="H517"/>
      <c r="I517"/>
      <c r="J517" s="32"/>
      <c r="K517" s="32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</row>
    <row r="518" spans="1:121" hidden="1" x14ac:dyDescent="0.2">
      <c r="A518"/>
      <c r="B518"/>
      <c r="C518"/>
      <c r="D518"/>
      <c r="E518"/>
      <c r="F518"/>
      <c r="G518"/>
      <c r="H518"/>
      <c r="I518"/>
      <c r="J518" s="32"/>
      <c r="K518" s="32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</row>
    <row r="519" spans="1:121" hidden="1" x14ac:dyDescent="0.2">
      <c r="A519"/>
      <c r="B519"/>
      <c r="C519"/>
      <c r="D519"/>
      <c r="E519"/>
      <c r="F519"/>
      <c r="G519"/>
      <c r="H519"/>
      <c r="I519"/>
      <c r="J519" s="32"/>
      <c r="K519" s="32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</row>
    <row r="520" spans="1:121" hidden="1" x14ac:dyDescent="0.2">
      <c r="A520"/>
      <c r="B520"/>
      <c r="C520"/>
      <c r="D520"/>
      <c r="E520"/>
      <c r="F520"/>
      <c r="G520"/>
      <c r="H520"/>
      <c r="I520"/>
      <c r="J520" s="32"/>
      <c r="K520" s="32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</row>
    <row r="521" spans="1:121" hidden="1" x14ac:dyDescent="0.2">
      <c r="A521"/>
      <c r="B521"/>
      <c r="C521"/>
      <c r="D521"/>
      <c r="E521"/>
      <c r="F521"/>
      <c r="G521"/>
      <c r="H521"/>
      <c r="I521"/>
      <c r="J521" s="32"/>
      <c r="K521" s="32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</row>
    <row r="522" spans="1:121" hidden="1" x14ac:dyDescent="0.2">
      <c r="A522"/>
      <c r="B522"/>
      <c r="C522"/>
      <c r="D522"/>
      <c r="E522"/>
      <c r="F522"/>
      <c r="G522"/>
      <c r="H522"/>
      <c r="I522"/>
      <c r="J522" s="32"/>
      <c r="K522" s="3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</row>
    <row r="523" spans="1:121" hidden="1" x14ac:dyDescent="0.2">
      <c r="A523"/>
      <c r="B523"/>
      <c r="C523"/>
      <c r="D523"/>
      <c r="E523"/>
      <c r="F523"/>
      <c r="G523"/>
      <c r="H523"/>
      <c r="I523"/>
      <c r="J523" s="32"/>
      <c r="K523" s="32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</row>
    <row r="524" spans="1:121" hidden="1" x14ac:dyDescent="0.2">
      <c r="A524"/>
      <c r="B524"/>
      <c r="C524"/>
      <c r="D524"/>
      <c r="E524"/>
      <c r="F524"/>
      <c r="G524"/>
      <c r="H524"/>
      <c r="I524"/>
      <c r="J524" s="32"/>
      <c r="K524" s="32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</row>
    <row r="525" spans="1:121" hidden="1" x14ac:dyDescent="0.2">
      <c r="A525"/>
      <c r="B525"/>
      <c r="C525"/>
      <c r="D525"/>
      <c r="E525"/>
      <c r="F525"/>
      <c r="G525"/>
      <c r="H525"/>
      <c r="I525"/>
      <c r="J525" s="32"/>
      <c r="K525" s="32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</row>
    <row r="526" spans="1:121" hidden="1" x14ac:dyDescent="0.2">
      <c r="A526"/>
      <c r="B526"/>
      <c r="C526"/>
      <c r="D526"/>
      <c r="E526"/>
      <c r="F526"/>
      <c r="G526"/>
      <c r="H526"/>
      <c r="I526"/>
      <c r="J526" s="32"/>
      <c r="K526" s="32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</row>
    <row r="527" spans="1:121" hidden="1" x14ac:dyDescent="0.2">
      <c r="A527"/>
      <c r="B527"/>
      <c r="C527"/>
      <c r="D527"/>
      <c r="E527"/>
      <c r="F527"/>
      <c r="G527"/>
      <c r="H527"/>
      <c r="I527"/>
      <c r="J527" s="32"/>
      <c r="K527" s="32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</row>
    <row r="528" spans="1:121" hidden="1" x14ac:dyDescent="0.2">
      <c r="A528"/>
      <c r="B528"/>
      <c r="C528"/>
      <c r="D528"/>
      <c r="E528"/>
      <c r="F528"/>
      <c r="G528"/>
      <c r="H528"/>
      <c r="I528"/>
      <c r="J528" s="32"/>
      <c r="K528" s="32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</row>
    <row r="529" spans="1:121" hidden="1" x14ac:dyDescent="0.2">
      <c r="A529"/>
      <c r="B529"/>
      <c r="C529"/>
      <c r="D529"/>
      <c r="E529"/>
      <c r="F529"/>
      <c r="G529"/>
      <c r="H529"/>
      <c r="I529"/>
      <c r="J529" s="32"/>
      <c r="K529" s="32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</row>
    <row r="530" spans="1:121" hidden="1" x14ac:dyDescent="0.2">
      <c r="A530"/>
      <c r="B530"/>
      <c r="C530"/>
      <c r="D530"/>
      <c r="E530"/>
      <c r="F530"/>
      <c r="G530"/>
      <c r="H530"/>
      <c r="I530"/>
      <c r="J530" s="32"/>
      <c r="K530" s="32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</row>
    <row r="531" spans="1:121" hidden="1" x14ac:dyDescent="0.2">
      <c r="A531"/>
      <c r="B531"/>
      <c r="C531"/>
      <c r="D531"/>
      <c r="E531"/>
      <c r="F531"/>
      <c r="G531"/>
      <c r="H531"/>
      <c r="I531"/>
      <c r="J531" s="32"/>
      <c r="K531" s="32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</row>
    <row r="532" spans="1:121" hidden="1" x14ac:dyDescent="0.2">
      <c r="A532"/>
      <c r="B532"/>
      <c r="C532"/>
      <c r="D532"/>
      <c r="E532"/>
      <c r="F532"/>
      <c r="G532"/>
      <c r="H532"/>
      <c r="I532"/>
      <c r="J532" s="32"/>
      <c r="K532" s="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</row>
    <row r="533" spans="1:121" hidden="1" x14ac:dyDescent="0.2">
      <c r="A533"/>
      <c r="B533"/>
      <c r="C533"/>
      <c r="D533"/>
      <c r="E533"/>
      <c r="F533"/>
      <c r="G533"/>
      <c r="H533"/>
      <c r="I533"/>
      <c r="J533" s="32"/>
      <c r="K533" s="32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</row>
    <row r="534" spans="1:121" hidden="1" x14ac:dyDescent="0.2">
      <c r="A534"/>
      <c r="B534"/>
      <c r="C534"/>
      <c r="D534"/>
      <c r="E534"/>
      <c r="F534"/>
      <c r="G534"/>
      <c r="H534"/>
      <c r="I534"/>
      <c r="J534" s="32"/>
      <c r="K534" s="32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</row>
    <row r="535" spans="1:121" hidden="1" x14ac:dyDescent="0.2">
      <c r="A535"/>
      <c r="B535"/>
      <c r="C535"/>
      <c r="D535"/>
      <c r="E535"/>
      <c r="F535"/>
      <c r="G535"/>
      <c r="H535"/>
      <c r="I535"/>
      <c r="J535" s="32"/>
      <c r="K535" s="32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</row>
    <row r="536" spans="1:121" hidden="1" x14ac:dyDescent="0.2">
      <c r="A536"/>
      <c r="B536"/>
      <c r="C536"/>
      <c r="D536"/>
      <c r="E536"/>
      <c r="F536"/>
      <c r="G536"/>
      <c r="H536"/>
      <c r="I536"/>
      <c r="J536" s="32"/>
      <c r="K536" s="32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</row>
    <row r="537" spans="1:121" hidden="1" x14ac:dyDescent="0.2">
      <c r="A537"/>
      <c r="B537"/>
      <c r="C537"/>
      <c r="D537"/>
      <c r="E537"/>
      <c r="F537"/>
      <c r="G537"/>
      <c r="H537"/>
      <c r="I537"/>
      <c r="J537" s="32"/>
      <c r="K537" s="32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</row>
    <row r="538" spans="1:121" hidden="1" x14ac:dyDescent="0.2">
      <c r="A538"/>
      <c r="B538"/>
      <c r="C538"/>
      <c r="D538"/>
      <c r="E538"/>
      <c r="F538"/>
      <c r="G538"/>
      <c r="H538"/>
      <c r="I538"/>
      <c r="J538" s="32"/>
      <c r="K538" s="32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</row>
    <row r="539" spans="1:121" hidden="1" x14ac:dyDescent="0.2">
      <c r="A539"/>
      <c r="B539"/>
      <c r="C539"/>
      <c r="D539"/>
      <c r="E539"/>
      <c r="F539"/>
      <c r="G539"/>
      <c r="H539"/>
      <c r="I539"/>
      <c r="J539" s="32"/>
      <c r="K539" s="32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</row>
    <row r="540" spans="1:121" hidden="1" x14ac:dyDescent="0.2">
      <c r="A540"/>
      <c r="B540"/>
      <c r="C540"/>
      <c r="D540"/>
      <c r="E540"/>
      <c r="F540"/>
      <c r="G540"/>
      <c r="H540"/>
      <c r="I540"/>
      <c r="J540" s="32"/>
      <c r="K540" s="32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</row>
    <row r="541" spans="1:121" hidden="1" x14ac:dyDescent="0.2">
      <c r="A541"/>
      <c r="B541"/>
      <c r="C541"/>
      <c r="D541"/>
      <c r="E541"/>
      <c r="F541"/>
      <c r="G541"/>
      <c r="H541"/>
      <c r="I541"/>
      <c r="J541" s="32"/>
      <c r="K541" s="32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</row>
    <row r="542" spans="1:121" hidden="1" x14ac:dyDescent="0.2">
      <c r="A542"/>
      <c r="B542"/>
      <c r="C542"/>
      <c r="D542"/>
      <c r="E542"/>
      <c r="F542"/>
      <c r="G542"/>
      <c r="H542"/>
      <c r="I542"/>
      <c r="J542" s="32"/>
      <c r="K542" s="3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</row>
    <row r="543" spans="1:121" hidden="1" x14ac:dyDescent="0.2">
      <c r="A543"/>
      <c r="B543"/>
      <c r="C543"/>
      <c r="D543"/>
      <c r="E543"/>
      <c r="F543"/>
      <c r="G543"/>
      <c r="H543"/>
      <c r="I543"/>
      <c r="J543" s="32"/>
      <c r="K543" s="32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</row>
    <row r="544" spans="1:121" hidden="1" x14ac:dyDescent="0.2">
      <c r="A544"/>
      <c r="B544"/>
      <c r="C544"/>
      <c r="D544"/>
      <c r="E544"/>
      <c r="F544"/>
      <c r="G544"/>
      <c r="H544"/>
      <c r="I544"/>
      <c r="J544" s="32"/>
      <c r="K544" s="32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</row>
    <row r="545" spans="1:121" hidden="1" x14ac:dyDescent="0.2">
      <c r="A545"/>
      <c r="B545"/>
      <c r="C545"/>
      <c r="D545"/>
      <c r="E545"/>
      <c r="F545"/>
      <c r="G545"/>
      <c r="H545"/>
      <c r="I545"/>
      <c r="J545" s="32"/>
      <c r="K545" s="32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</row>
    <row r="546" spans="1:121" hidden="1" x14ac:dyDescent="0.2">
      <c r="A546"/>
      <c r="B546"/>
      <c r="C546"/>
      <c r="D546"/>
      <c r="E546"/>
      <c r="F546"/>
      <c r="G546"/>
      <c r="H546"/>
      <c r="I546"/>
      <c r="J546" s="32"/>
      <c r="K546" s="32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</row>
    <row r="547" spans="1:121" hidden="1" x14ac:dyDescent="0.2">
      <c r="A547"/>
      <c r="B547"/>
      <c r="C547"/>
      <c r="D547"/>
      <c r="E547"/>
      <c r="F547"/>
      <c r="G547"/>
      <c r="H547"/>
      <c r="I547"/>
      <c r="J547" s="32"/>
      <c r="K547" s="32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</row>
    <row r="548" spans="1:121" hidden="1" x14ac:dyDescent="0.2">
      <c r="A548"/>
      <c r="B548"/>
      <c r="C548"/>
      <c r="D548"/>
      <c r="E548"/>
      <c r="F548"/>
      <c r="G548"/>
      <c r="H548"/>
      <c r="I548"/>
      <c r="J548" s="32"/>
      <c r="K548" s="32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</row>
    <row r="549" spans="1:121" hidden="1" x14ac:dyDescent="0.2">
      <c r="A549"/>
      <c r="B549"/>
      <c r="C549"/>
      <c r="D549"/>
      <c r="E549"/>
      <c r="F549"/>
      <c r="G549"/>
      <c r="H549"/>
      <c r="I549"/>
      <c r="J549" s="32"/>
      <c r="K549" s="32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</row>
    <row r="550" spans="1:121" hidden="1" x14ac:dyDescent="0.2">
      <c r="A550"/>
      <c r="B550"/>
      <c r="C550"/>
      <c r="D550"/>
      <c r="E550"/>
      <c r="F550"/>
      <c r="G550"/>
      <c r="H550"/>
      <c r="I550"/>
      <c r="J550" s="32"/>
      <c r="K550" s="32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</row>
    <row r="551" spans="1:121" hidden="1" x14ac:dyDescent="0.2">
      <c r="A551"/>
      <c r="B551"/>
      <c r="C551"/>
      <c r="D551"/>
      <c r="E551"/>
      <c r="F551"/>
      <c r="G551"/>
      <c r="H551"/>
      <c r="I551"/>
      <c r="J551" s="32"/>
      <c r="K551" s="32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</row>
    <row r="552" spans="1:121" hidden="1" x14ac:dyDescent="0.2">
      <c r="A552"/>
      <c r="B552"/>
      <c r="C552"/>
      <c r="D552"/>
      <c r="E552"/>
      <c r="F552"/>
      <c r="G552"/>
      <c r="H552"/>
      <c r="I552"/>
      <c r="J552" s="32"/>
      <c r="K552" s="3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</row>
    <row r="553" spans="1:121" hidden="1" x14ac:dyDescent="0.2">
      <c r="A553"/>
      <c r="B553"/>
      <c r="C553"/>
      <c r="D553"/>
      <c r="E553"/>
      <c r="F553"/>
      <c r="G553"/>
      <c r="H553"/>
      <c r="I553"/>
      <c r="J553" s="32"/>
      <c r="K553" s="32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</row>
    <row r="554" spans="1:121" hidden="1" x14ac:dyDescent="0.2">
      <c r="A554"/>
      <c r="B554"/>
      <c r="C554"/>
      <c r="D554"/>
      <c r="E554"/>
      <c r="F554"/>
      <c r="G554"/>
      <c r="H554"/>
      <c r="I554"/>
      <c r="J554" s="32"/>
      <c r="K554" s="32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</row>
    <row r="555" spans="1:121" hidden="1" x14ac:dyDescent="0.2">
      <c r="A555"/>
      <c r="B555"/>
      <c r="C555"/>
      <c r="D555"/>
      <c r="E555"/>
      <c r="F555"/>
      <c r="G555"/>
      <c r="H555"/>
      <c r="I555"/>
      <c r="J555" s="32"/>
      <c r="K555" s="32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</row>
    <row r="556" spans="1:121" hidden="1" x14ac:dyDescent="0.2">
      <c r="A556"/>
      <c r="B556"/>
      <c r="C556"/>
      <c r="D556"/>
      <c r="E556"/>
      <c r="F556"/>
      <c r="G556"/>
      <c r="H556"/>
      <c r="I556"/>
      <c r="J556" s="32"/>
      <c r="K556" s="32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</row>
    <row r="557" spans="1:121" hidden="1" x14ac:dyDescent="0.2">
      <c r="A557"/>
      <c r="B557"/>
      <c r="C557"/>
      <c r="D557"/>
      <c r="E557"/>
      <c r="F557"/>
      <c r="G557"/>
      <c r="H557"/>
      <c r="I557"/>
      <c r="J557" s="32"/>
      <c r="K557" s="32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</row>
    <row r="558" spans="1:121" hidden="1" x14ac:dyDescent="0.2">
      <c r="A558"/>
      <c r="B558"/>
      <c r="C558"/>
      <c r="D558"/>
      <c r="E558"/>
      <c r="F558"/>
      <c r="G558"/>
      <c r="H558"/>
      <c r="I558"/>
      <c r="J558" s="32"/>
      <c r="K558" s="32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</row>
    <row r="559" spans="1:121" hidden="1" x14ac:dyDescent="0.2">
      <c r="A559"/>
      <c r="B559"/>
      <c r="C559"/>
      <c r="D559"/>
      <c r="E559"/>
      <c r="F559"/>
      <c r="G559"/>
      <c r="H559"/>
      <c r="I559"/>
      <c r="J559" s="32"/>
      <c r="K559" s="32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</row>
    <row r="560" spans="1:121" hidden="1" x14ac:dyDescent="0.2">
      <c r="A560"/>
      <c r="B560"/>
      <c r="C560"/>
      <c r="D560"/>
      <c r="E560"/>
      <c r="F560"/>
      <c r="G560"/>
      <c r="H560"/>
      <c r="I560"/>
      <c r="J560" s="32"/>
      <c r="K560" s="32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</row>
    <row r="561" spans="1:121" hidden="1" x14ac:dyDescent="0.2">
      <c r="A561"/>
      <c r="B561"/>
      <c r="C561"/>
      <c r="D561"/>
      <c r="E561"/>
      <c r="F561"/>
      <c r="G561"/>
      <c r="H561"/>
      <c r="I561"/>
      <c r="J561" s="32"/>
      <c r="K561" s="32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</row>
    <row r="562" spans="1:121" hidden="1" x14ac:dyDescent="0.2">
      <c r="A562"/>
      <c r="B562"/>
      <c r="C562"/>
      <c r="D562"/>
      <c r="E562"/>
      <c r="F562"/>
      <c r="G562"/>
      <c r="H562"/>
      <c r="I562"/>
      <c r="J562" s="32"/>
      <c r="K562" s="3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</row>
    <row r="563" spans="1:121" hidden="1" x14ac:dyDescent="0.2">
      <c r="A563"/>
      <c r="B563"/>
      <c r="C563"/>
      <c r="D563"/>
      <c r="E563"/>
      <c r="F563"/>
      <c r="G563"/>
      <c r="H563"/>
      <c r="I563"/>
      <c r="J563" s="32"/>
      <c r="K563" s="32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</row>
    <row r="564" spans="1:121" hidden="1" x14ac:dyDescent="0.2">
      <c r="A564"/>
      <c r="B564"/>
      <c r="C564"/>
      <c r="D564"/>
      <c r="E564"/>
      <c r="F564"/>
      <c r="G564"/>
      <c r="H564"/>
      <c r="I564"/>
      <c r="J564" s="32"/>
      <c r="K564" s="32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</row>
    <row r="565" spans="1:121" hidden="1" x14ac:dyDescent="0.2">
      <c r="A565"/>
      <c r="B565"/>
      <c r="C565"/>
      <c r="D565"/>
      <c r="E565"/>
      <c r="F565"/>
      <c r="G565"/>
      <c r="H565"/>
      <c r="I565"/>
      <c r="J565" s="32"/>
      <c r="K565" s="32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</row>
    <row r="566" spans="1:121" hidden="1" x14ac:dyDescent="0.2">
      <c r="A566"/>
      <c r="B566"/>
      <c r="C566"/>
      <c r="D566"/>
      <c r="E566"/>
      <c r="F566"/>
      <c r="G566"/>
      <c r="H566"/>
      <c r="I566"/>
      <c r="J566" s="32"/>
      <c r="K566" s="32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</row>
    <row r="567" spans="1:121" hidden="1" x14ac:dyDescent="0.2">
      <c r="A567"/>
      <c r="B567"/>
      <c r="C567"/>
      <c r="D567"/>
      <c r="E567"/>
      <c r="F567"/>
      <c r="G567"/>
      <c r="H567"/>
      <c r="I567"/>
      <c r="J567" s="32"/>
      <c r="K567" s="32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</row>
    <row r="568" spans="1:121" hidden="1" x14ac:dyDescent="0.2">
      <c r="A568"/>
      <c r="B568"/>
      <c r="C568"/>
      <c r="D568"/>
      <c r="E568"/>
      <c r="F568"/>
      <c r="G568"/>
      <c r="H568"/>
      <c r="I568"/>
      <c r="J568" s="32"/>
      <c r="K568" s="32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</row>
    <row r="569" spans="1:121" hidden="1" x14ac:dyDescent="0.2">
      <c r="A569"/>
      <c r="B569"/>
      <c r="C569"/>
      <c r="D569"/>
      <c r="E569"/>
      <c r="F569"/>
      <c r="G569"/>
      <c r="H569"/>
      <c r="I569"/>
      <c r="J569" s="32"/>
      <c r="K569" s="32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</row>
    <row r="570" spans="1:121" hidden="1" x14ac:dyDescent="0.2">
      <c r="A570"/>
      <c r="B570"/>
      <c r="C570"/>
      <c r="D570"/>
      <c r="E570"/>
      <c r="F570"/>
      <c r="G570"/>
      <c r="H570"/>
      <c r="I570"/>
      <c r="J570" s="32"/>
      <c r="K570" s="32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</row>
    <row r="571" spans="1:121" hidden="1" x14ac:dyDescent="0.2">
      <c r="A571"/>
      <c r="B571"/>
      <c r="C571"/>
      <c r="D571"/>
      <c r="E571"/>
      <c r="F571"/>
      <c r="G571"/>
      <c r="H571"/>
      <c r="I571"/>
      <c r="J571" s="32"/>
      <c r="K571" s="32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</row>
    <row r="572" spans="1:121" hidden="1" x14ac:dyDescent="0.2">
      <c r="A572"/>
      <c r="B572"/>
      <c r="C572"/>
      <c r="D572"/>
      <c r="E572"/>
      <c r="F572"/>
      <c r="G572"/>
      <c r="H572"/>
      <c r="I572"/>
      <c r="J572" s="32"/>
      <c r="K572" s="3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</row>
    <row r="573" spans="1:121" hidden="1" x14ac:dyDescent="0.2">
      <c r="A573"/>
      <c r="B573"/>
      <c r="C573"/>
      <c r="D573"/>
      <c r="E573"/>
      <c r="F573"/>
      <c r="G573"/>
      <c r="H573"/>
      <c r="I573"/>
      <c r="J573" s="32"/>
      <c r="K573" s="32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</row>
    <row r="574" spans="1:121" hidden="1" x14ac:dyDescent="0.2">
      <c r="A574"/>
      <c r="B574"/>
      <c r="C574"/>
      <c r="D574"/>
      <c r="E574"/>
      <c r="F574"/>
      <c r="G574"/>
      <c r="H574"/>
      <c r="I574"/>
      <c r="J574" s="32"/>
      <c r="K574" s="32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</row>
    <row r="575" spans="1:121" hidden="1" x14ac:dyDescent="0.2">
      <c r="A575"/>
      <c r="B575"/>
      <c r="C575"/>
      <c r="D575"/>
      <c r="E575"/>
      <c r="F575"/>
      <c r="G575"/>
      <c r="H575"/>
      <c r="I575"/>
      <c r="J575" s="32"/>
      <c r="K575" s="32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</row>
    <row r="576" spans="1:121" hidden="1" x14ac:dyDescent="0.2">
      <c r="A576"/>
      <c r="B576"/>
      <c r="C576"/>
      <c r="D576"/>
      <c r="E576"/>
      <c r="F576"/>
      <c r="G576"/>
      <c r="H576"/>
      <c r="I576"/>
      <c r="J576" s="32"/>
      <c r="K576" s="32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</row>
    <row r="577" spans="1:121" hidden="1" x14ac:dyDescent="0.2">
      <c r="A577"/>
      <c r="B577"/>
      <c r="C577"/>
      <c r="D577"/>
      <c r="E577"/>
      <c r="F577"/>
      <c r="G577"/>
      <c r="H577"/>
      <c r="I577"/>
      <c r="J577" s="32"/>
      <c r="K577" s="32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</row>
    <row r="578" spans="1:121" hidden="1" x14ac:dyDescent="0.2">
      <c r="A578"/>
      <c r="B578"/>
      <c r="C578"/>
      <c r="D578"/>
      <c r="E578"/>
      <c r="F578"/>
      <c r="G578"/>
      <c r="H578"/>
      <c r="I578"/>
      <c r="J578" s="32"/>
      <c r="K578" s="32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</row>
    <row r="579" spans="1:121" hidden="1" x14ac:dyDescent="0.2">
      <c r="A579"/>
      <c r="B579"/>
      <c r="C579"/>
      <c r="D579"/>
      <c r="E579"/>
      <c r="F579"/>
      <c r="G579"/>
      <c r="H579"/>
      <c r="I579"/>
      <c r="J579" s="32"/>
      <c r="K579" s="32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</row>
    <row r="580" spans="1:121" hidden="1" x14ac:dyDescent="0.2">
      <c r="A580"/>
      <c r="B580"/>
      <c r="C580"/>
      <c r="D580"/>
      <c r="E580"/>
      <c r="F580"/>
      <c r="G580"/>
      <c r="H580"/>
      <c r="I580"/>
      <c r="J580" s="32"/>
      <c r="K580" s="32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</row>
    <row r="581" spans="1:121" hidden="1" x14ac:dyDescent="0.2">
      <c r="A581"/>
      <c r="B581"/>
      <c r="C581"/>
      <c r="D581"/>
      <c r="E581"/>
      <c r="F581"/>
      <c r="G581"/>
      <c r="H581"/>
      <c r="I581"/>
      <c r="J581" s="32"/>
      <c r="K581" s="32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</row>
    <row r="582" spans="1:121" hidden="1" x14ac:dyDescent="0.2">
      <c r="A582"/>
      <c r="B582"/>
      <c r="C582"/>
      <c r="D582"/>
      <c r="E582"/>
      <c r="F582"/>
      <c r="G582"/>
      <c r="H582"/>
      <c r="I582"/>
      <c r="J582" s="32"/>
      <c r="K582" s="3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</row>
    <row r="583" spans="1:121" hidden="1" x14ac:dyDescent="0.2">
      <c r="A583"/>
      <c r="B583"/>
      <c r="C583"/>
      <c r="D583"/>
      <c r="E583"/>
      <c r="F583"/>
      <c r="G583"/>
      <c r="H583"/>
      <c r="I583"/>
      <c r="J583" s="32"/>
      <c r="K583" s="32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</row>
    <row r="584" spans="1:121" hidden="1" x14ac:dyDescent="0.2">
      <c r="A584"/>
      <c r="B584"/>
      <c r="C584"/>
      <c r="D584"/>
      <c r="E584"/>
      <c r="F584"/>
      <c r="G584"/>
      <c r="H584"/>
      <c r="I584"/>
      <c r="J584" s="32"/>
      <c r="K584" s="32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</row>
    <row r="585" spans="1:121" hidden="1" x14ac:dyDescent="0.2">
      <c r="A585"/>
      <c r="B585"/>
      <c r="C585"/>
      <c r="D585"/>
      <c r="E585"/>
      <c r="F585"/>
      <c r="G585"/>
      <c r="H585"/>
      <c r="I585"/>
      <c r="J585" s="32"/>
      <c r="K585" s="32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</row>
    <row r="586" spans="1:121" hidden="1" x14ac:dyDescent="0.2">
      <c r="A586"/>
      <c r="B586"/>
      <c r="C586"/>
      <c r="D586"/>
      <c r="E586"/>
      <c r="F586"/>
      <c r="G586"/>
      <c r="H586"/>
      <c r="I586"/>
      <c r="J586" s="32"/>
      <c r="K586" s="32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</row>
    <row r="587" spans="1:121" hidden="1" x14ac:dyDescent="0.2">
      <c r="A587"/>
      <c r="B587"/>
      <c r="C587"/>
      <c r="D587"/>
      <c r="E587"/>
      <c r="F587"/>
      <c r="G587"/>
      <c r="H587"/>
      <c r="I587"/>
      <c r="J587" s="32"/>
      <c r="K587" s="32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</row>
    <row r="588" spans="1:121" hidden="1" x14ac:dyDescent="0.2">
      <c r="A588"/>
      <c r="B588"/>
      <c r="C588"/>
      <c r="D588"/>
      <c r="E588"/>
      <c r="F588"/>
      <c r="G588"/>
      <c r="H588"/>
      <c r="I588"/>
      <c r="J588" s="32"/>
      <c r="K588" s="32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</row>
    <row r="589" spans="1:121" hidden="1" x14ac:dyDescent="0.2">
      <c r="A589"/>
      <c r="B589"/>
      <c r="C589"/>
      <c r="D589"/>
      <c r="E589"/>
      <c r="F589"/>
      <c r="G589"/>
      <c r="H589"/>
      <c r="I589"/>
      <c r="J589" s="32"/>
      <c r="K589" s="32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</row>
    <row r="590" spans="1:121" hidden="1" x14ac:dyDescent="0.2">
      <c r="A590"/>
      <c r="B590"/>
      <c r="C590"/>
      <c r="D590"/>
      <c r="E590"/>
      <c r="F590"/>
      <c r="G590"/>
      <c r="H590"/>
      <c r="I590"/>
      <c r="J590" s="32"/>
      <c r="K590" s="32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</row>
    <row r="591" spans="1:121" hidden="1" x14ac:dyDescent="0.2">
      <c r="A591"/>
      <c r="B591"/>
      <c r="C591"/>
      <c r="D591"/>
      <c r="E591"/>
      <c r="F591"/>
      <c r="G591"/>
      <c r="H591"/>
      <c r="I591"/>
      <c r="J591" s="32"/>
      <c r="K591" s="32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</row>
    <row r="592" spans="1:121" hidden="1" x14ac:dyDescent="0.2">
      <c r="A592"/>
      <c r="B592"/>
      <c r="C592"/>
      <c r="D592"/>
      <c r="E592"/>
      <c r="F592"/>
      <c r="G592"/>
      <c r="H592"/>
      <c r="I592"/>
      <c r="J592" s="32"/>
      <c r="K592" s="3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</row>
    <row r="593" spans="1:121" hidden="1" x14ac:dyDescent="0.2">
      <c r="A593"/>
      <c r="B593"/>
      <c r="C593"/>
      <c r="D593"/>
      <c r="E593"/>
      <c r="F593"/>
      <c r="G593"/>
      <c r="H593"/>
      <c r="I593"/>
      <c r="J593" s="32"/>
      <c r="K593" s="32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</row>
    <row r="594" spans="1:121" hidden="1" x14ac:dyDescent="0.2">
      <c r="A594"/>
      <c r="B594"/>
      <c r="C594"/>
      <c r="D594"/>
      <c r="E594"/>
      <c r="F594"/>
      <c r="G594"/>
      <c r="H594"/>
      <c r="I594"/>
      <c r="J594" s="32"/>
      <c r="K594" s="32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</row>
    <row r="595" spans="1:121" hidden="1" x14ac:dyDescent="0.2">
      <c r="A595"/>
      <c r="B595"/>
      <c r="C595"/>
      <c r="D595"/>
      <c r="E595"/>
      <c r="F595"/>
      <c r="G595"/>
      <c r="H595"/>
      <c r="I595"/>
      <c r="J595" s="32"/>
      <c r="K595" s="32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</row>
    <row r="596" spans="1:121" hidden="1" x14ac:dyDescent="0.2">
      <c r="A596"/>
      <c r="B596"/>
      <c r="C596"/>
      <c r="D596"/>
      <c r="E596"/>
      <c r="F596"/>
      <c r="G596"/>
      <c r="H596"/>
      <c r="I596"/>
      <c r="J596" s="32"/>
      <c r="K596" s="32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</row>
    <row r="597" spans="1:121" hidden="1" x14ac:dyDescent="0.2">
      <c r="A597"/>
      <c r="B597"/>
      <c r="C597"/>
      <c r="D597"/>
      <c r="E597"/>
      <c r="F597"/>
      <c r="G597"/>
      <c r="H597"/>
      <c r="I597"/>
      <c r="J597" s="32"/>
      <c r="K597" s="32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</row>
    <row r="598" spans="1:121" hidden="1" x14ac:dyDescent="0.2">
      <c r="A598"/>
      <c r="B598"/>
      <c r="C598"/>
      <c r="D598"/>
      <c r="E598"/>
      <c r="F598"/>
      <c r="G598"/>
      <c r="H598"/>
      <c r="I598"/>
      <c r="J598" s="32"/>
      <c r="K598" s="32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</row>
    <row r="599" spans="1:121" hidden="1" x14ac:dyDescent="0.2">
      <c r="A599"/>
      <c r="B599"/>
      <c r="C599"/>
      <c r="D599"/>
      <c r="E599"/>
      <c r="F599"/>
      <c r="G599"/>
      <c r="H599"/>
      <c r="I599"/>
      <c r="J599" s="32"/>
      <c r="K599" s="32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</row>
    <row r="600" spans="1:121" hidden="1" x14ac:dyDescent="0.2">
      <c r="A600"/>
      <c r="B600"/>
      <c r="C600"/>
      <c r="D600"/>
      <c r="E600"/>
      <c r="F600"/>
      <c r="G600"/>
      <c r="H600"/>
      <c r="I600"/>
      <c r="J600" s="32"/>
      <c r="K600" s="32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</row>
    <row r="601" spans="1:121" hidden="1" x14ac:dyDescent="0.2">
      <c r="A601"/>
      <c r="B601"/>
      <c r="C601"/>
      <c r="D601"/>
      <c r="E601"/>
      <c r="F601"/>
      <c r="G601"/>
      <c r="H601"/>
      <c r="I601"/>
      <c r="J601" s="32"/>
      <c r="K601" s="32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</row>
    <row r="602" spans="1:121" hidden="1" x14ac:dyDescent="0.2">
      <c r="A602"/>
      <c r="B602"/>
      <c r="C602"/>
      <c r="D602"/>
      <c r="E602"/>
      <c r="F602"/>
      <c r="G602"/>
      <c r="H602"/>
      <c r="I602"/>
      <c r="J602" s="32"/>
      <c r="K602" s="3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</row>
    <row r="603" spans="1:121" hidden="1" x14ac:dyDescent="0.2">
      <c r="A603"/>
      <c r="B603"/>
      <c r="C603"/>
      <c r="D603"/>
      <c r="E603"/>
      <c r="F603"/>
      <c r="G603"/>
      <c r="H603"/>
      <c r="I603"/>
      <c r="J603" s="32"/>
      <c r="K603" s="32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</row>
    <row r="604" spans="1:121" hidden="1" x14ac:dyDescent="0.2">
      <c r="A604"/>
      <c r="B604"/>
      <c r="C604"/>
      <c r="D604"/>
      <c r="E604"/>
      <c r="F604"/>
      <c r="G604"/>
      <c r="H604"/>
      <c r="I604"/>
      <c r="J604" s="32"/>
      <c r="K604" s="32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</row>
    <row r="605" spans="1:121" hidden="1" x14ac:dyDescent="0.2">
      <c r="A605"/>
      <c r="B605"/>
      <c r="C605"/>
      <c r="D605"/>
      <c r="E605"/>
      <c r="F605"/>
      <c r="G605"/>
      <c r="H605"/>
      <c r="I605"/>
      <c r="J605" s="32"/>
      <c r="K605" s="32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</row>
    <row r="606" spans="1:121" hidden="1" x14ac:dyDescent="0.2">
      <c r="A606"/>
      <c r="B606"/>
      <c r="C606"/>
      <c r="D606"/>
      <c r="E606"/>
      <c r="F606"/>
      <c r="G606"/>
      <c r="H606"/>
      <c r="I606"/>
      <c r="J606" s="32"/>
      <c r="K606" s="32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</row>
    <row r="607" spans="1:121" hidden="1" x14ac:dyDescent="0.2">
      <c r="A607"/>
      <c r="B607"/>
      <c r="C607"/>
      <c r="D607"/>
      <c r="E607"/>
      <c r="F607"/>
      <c r="G607"/>
      <c r="H607"/>
      <c r="I607"/>
      <c r="J607" s="32"/>
      <c r="K607" s="32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</row>
    <row r="608" spans="1:121" hidden="1" x14ac:dyDescent="0.2">
      <c r="A608"/>
      <c r="B608"/>
      <c r="C608"/>
      <c r="D608"/>
      <c r="E608"/>
      <c r="F608"/>
      <c r="G608"/>
      <c r="H608"/>
      <c r="I608"/>
      <c r="J608" s="32"/>
      <c r="K608" s="32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</row>
    <row r="609" spans="1:121" hidden="1" x14ac:dyDescent="0.2">
      <c r="A609"/>
      <c r="B609"/>
      <c r="C609"/>
      <c r="D609"/>
      <c r="E609"/>
      <c r="F609"/>
      <c r="G609"/>
      <c r="H609"/>
      <c r="I609"/>
      <c r="J609" s="32"/>
      <c r="K609" s="32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</row>
    <row r="610" spans="1:121" hidden="1" x14ac:dyDescent="0.2">
      <c r="A610"/>
      <c r="B610"/>
      <c r="C610"/>
      <c r="D610"/>
      <c r="E610"/>
      <c r="F610"/>
      <c r="G610"/>
      <c r="H610"/>
      <c r="I610"/>
      <c r="J610" s="32"/>
      <c r="K610" s="32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</row>
    <row r="611" spans="1:121" hidden="1" x14ac:dyDescent="0.2">
      <c r="A611"/>
      <c r="B611"/>
      <c r="C611"/>
      <c r="D611"/>
      <c r="E611"/>
      <c r="F611"/>
      <c r="G611"/>
      <c r="H611"/>
      <c r="I611"/>
      <c r="J611" s="32"/>
      <c r="K611" s="32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</row>
    <row r="612" spans="1:121" hidden="1" x14ac:dyDescent="0.2">
      <c r="A612"/>
      <c r="B612"/>
      <c r="C612"/>
      <c r="D612"/>
      <c r="E612"/>
      <c r="F612"/>
      <c r="G612"/>
      <c r="H612"/>
      <c r="I612"/>
      <c r="J612" s="32"/>
      <c r="K612" s="3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</row>
    <row r="613" spans="1:121" hidden="1" x14ac:dyDescent="0.2">
      <c r="A613"/>
      <c r="B613"/>
      <c r="C613"/>
      <c r="D613"/>
      <c r="E613"/>
      <c r="F613"/>
      <c r="G613"/>
      <c r="H613"/>
      <c r="I613"/>
      <c r="J613" s="32"/>
      <c r="K613" s="32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</row>
    <row r="614" spans="1:121" hidden="1" x14ac:dyDescent="0.2">
      <c r="A614"/>
      <c r="B614"/>
      <c r="C614"/>
      <c r="D614"/>
      <c r="E614"/>
      <c r="F614"/>
      <c r="G614"/>
      <c r="H614"/>
      <c r="I614"/>
      <c r="J614" s="32"/>
      <c r="K614" s="32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</row>
    <row r="615" spans="1:121" hidden="1" x14ac:dyDescent="0.2">
      <c r="A615"/>
      <c r="B615"/>
      <c r="C615"/>
      <c r="D615"/>
      <c r="E615"/>
      <c r="F615"/>
      <c r="G615"/>
      <c r="H615"/>
      <c r="I615"/>
      <c r="J615" s="32"/>
      <c r="K615" s="32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</row>
    <row r="616" spans="1:121" hidden="1" x14ac:dyDescent="0.2">
      <c r="A616"/>
      <c r="B616"/>
      <c r="C616"/>
      <c r="D616"/>
      <c r="E616"/>
      <c r="F616"/>
      <c r="G616"/>
      <c r="H616"/>
      <c r="I616"/>
      <c r="J616" s="32"/>
      <c r="K616" s="32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</row>
    <row r="617" spans="1:121" hidden="1" x14ac:dyDescent="0.2">
      <c r="A617"/>
      <c r="B617"/>
      <c r="C617"/>
      <c r="D617"/>
      <c r="E617"/>
      <c r="F617"/>
      <c r="G617"/>
      <c r="H617"/>
      <c r="I617"/>
      <c r="J617" s="32"/>
      <c r="K617" s="32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</row>
    <row r="618" spans="1:121" hidden="1" x14ac:dyDescent="0.2">
      <c r="A618"/>
      <c r="B618"/>
      <c r="C618"/>
      <c r="D618"/>
      <c r="E618"/>
      <c r="F618"/>
      <c r="G618"/>
      <c r="H618"/>
      <c r="I618"/>
      <c r="J618" s="32"/>
      <c r="K618" s="32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</row>
    <row r="619" spans="1:121" hidden="1" x14ac:dyDescent="0.2">
      <c r="A619"/>
      <c r="B619"/>
      <c r="C619"/>
      <c r="D619"/>
      <c r="E619"/>
      <c r="F619"/>
      <c r="G619"/>
      <c r="H619"/>
      <c r="I619"/>
      <c r="J619" s="32"/>
      <c r="K619" s="32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</row>
    <row r="620" spans="1:121" hidden="1" x14ac:dyDescent="0.2">
      <c r="A620"/>
      <c r="B620"/>
      <c r="C620"/>
      <c r="D620"/>
      <c r="E620"/>
      <c r="F620"/>
      <c r="G620"/>
      <c r="H620"/>
      <c r="I620"/>
      <c r="J620" s="32"/>
      <c r="K620" s="32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</row>
    <row r="621" spans="1:121" hidden="1" x14ac:dyDescent="0.2">
      <c r="A621"/>
      <c r="B621"/>
      <c r="C621"/>
      <c r="D621"/>
      <c r="E621"/>
      <c r="F621"/>
      <c r="G621"/>
      <c r="H621"/>
      <c r="I621"/>
      <c r="J621" s="32"/>
      <c r="K621" s="32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</row>
    <row r="622" spans="1:121" hidden="1" x14ac:dyDescent="0.2">
      <c r="A622"/>
      <c r="B622"/>
      <c r="C622"/>
      <c r="D622"/>
      <c r="E622"/>
      <c r="F622"/>
      <c r="G622"/>
      <c r="H622"/>
      <c r="I622"/>
      <c r="J622" s="32"/>
      <c r="K622" s="3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</row>
    <row r="623" spans="1:121" hidden="1" x14ac:dyDescent="0.2">
      <c r="A623"/>
      <c r="B623"/>
      <c r="C623"/>
      <c r="D623"/>
      <c r="E623"/>
      <c r="F623"/>
      <c r="G623"/>
      <c r="H623"/>
      <c r="I623"/>
      <c r="J623" s="32"/>
      <c r="K623" s="32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</row>
    <row r="624" spans="1:121" x14ac:dyDescent="0.2">
      <c r="A624"/>
      <c r="B624"/>
      <c r="C624"/>
      <c r="D624"/>
      <c r="E624"/>
      <c r="F624"/>
      <c r="G624"/>
      <c r="H624"/>
      <c r="I624"/>
      <c r="J624" s="32"/>
      <c r="K624" s="32"/>
      <c r="L624" s="7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</row>
    <row r="625" spans="1:121" x14ac:dyDescent="0.2">
      <c r="A625"/>
      <c r="B625"/>
      <c r="C625"/>
      <c r="D625"/>
      <c r="E625"/>
      <c r="F625"/>
      <c r="G625"/>
      <c r="H625"/>
      <c r="I625"/>
      <c r="J625" s="32"/>
      <c r="K625" s="32"/>
      <c r="L625" s="7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</row>
    <row r="626" spans="1:121" x14ac:dyDescent="0.2">
      <c r="A626"/>
      <c r="B626"/>
      <c r="C626"/>
      <c r="D626"/>
      <c r="E626"/>
      <c r="F626"/>
      <c r="G626"/>
      <c r="H626"/>
      <c r="I626"/>
      <c r="J626" s="32"/>
      <c r="K626" s="32"/>
      <c r="L626" s="7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</row>
    <row r="627" spans="1:121" x14ac:dyDescent="0.2">
      <c r="A627"/>
      <c r="B627"/>
      <c r="C627"/>
      <c r="D627"/>
      <c r="E627"/>
      <c r="F627"/>
      <c r="G627"/>
      <c r="H627"/>
      <c r="I627"/>
      <c r="J627" s="32"/>
      <c r="K627" s="32"/>
      <c r="L627" s="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</row>
    <row r="628" spans="1:121" x14ac:dyDescent="0.2">
      <c r="A628"/>
      <c r="B628"/>
      <c r="C628"/>
      <c r="D628"/>
      <c r="E628"/>
      <c r="F628"/>
      <c r="G628"/>
      <c r="H628"/>
      <c r="I628"/>
      <c r="J628" s="32"/>
      <c r="K628" s="32"/>
      <c r="L628" s="7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</row>
  </sheetData>
  <sheetProtection autoFilter="0"/>
  <autoFilter ref="A2:DQ623" xr:uid="{1F249193-1FB1-4041-BEAE-56EA682E982D}">
    <filterColumn colId="0">
      <filters>
        <filter val="2"/>
      </filters>
    </filterColumn>
    <sortState xmlns:xlrd2="http://schemas.microsoft.com/office/spreadsheetml/2017/richdata2" ref="A5:DQ371">
      <sortCondition ref="G2:G623"/>
    </sortState>
  </autoFilter>
  <sortState xmlns:xlrd2="http://schemas.microsoft.com/office/spreadsheetml/2017/richdata2" ref="A5:DQ628">
    <sortCondition ref="H3:H628"/>
    <sortCondition ref="E3:E628"/>
    <sortCondition ref="F3:F628"/>
    <sortCondition ref="J3:J628"/>
  </sortState>
  <phoneticPr fontId="5" type="noConversion"/>
  <conditionalFormatting sqref="A368:A370 A2:A3 A629:A1048576">
    <cfRule type="iconSet" priority="67">
      <iconSet iconSet="3TrafficLights2">
        <cfvo type="percent" val="0"/>
        <cfvo type="num" val="1"/>
        <cfvo type="num" val="2"/>
      </iconSet>
    </cfRule>
  </conditionalFormatting>
  <conditionalFormatting sqref="J357:K358 B368:K370 P367 S367:T367 I364:K366 I359:K359 J360:K361 J362:J363 N364:P366 P357:P363 R357:T366 C343:C366 E357:G366 B629:T1010 M368:T370">
    <cfRule type="expression" dxfId="31" priority="65">
      <formula>$L343="NEW"</formula>
    </cfRule>
    <cfRule type="expression" dxfId="30" priority="66">
      <formula>$L343="to be issued"</formula>
    </cfRule>
  </conditionalFormatting>
  <conditionalFormatting sqref="C102:C119 C185:C366 C629:C1010 C368:C373">
    <cfRule type="expression" dxfId="29" priority="81">
      <formula>$A102=0</formula>
    </cfRule>
    <cfRule type="expression" dxfId="28" priority="82">
      <formula>$A102=2</formula>
    </cfRule>
  </conditionalFormatting>
  <conditionalFormatting sqref="C3:C119">
    <cfRule type="expression" dxfId="27" priority="63">
      <formula>$A3=0</formula>
    </cfRule>
    <cfRule type="expression" dxfId="26" priority="64">
      <formula>$A3=2</formula>
    </cfRule>
  </conditionalFormatting>
  <conditionalFormatting sqref="C6:C8 C14 C16 C20:C23 C26:C28 C31:C49 C51:C61 C65 C90 C93:C106 C185:C199 C206 C213 C215 C219:C224 C226 C232:C236 C239:C240 C245:C247 C250:C253 C255 C257">
    <cfRule type="expression" dxfId="25" priority="61">
      <formula>$A6=0</formula>
    </cfRule>
    <cfRule type="expression" dxfId="24" priority="62">
      <formula>$A6=2</formula>
    </cfRule>
  </conditionalFormatting>
  <conditionalFormatting sqref="F367">
    <cfRule type="expression" dxfId="23" priority="56">
      <formula>$L367="NEW"</formula>
    </cfRule>
    <cfRule type="expression" dxfId="22" priority="57">
      <formula>$L367="to be issued"</formula>
    </cfRule>
  </conditionalFormatting>
  <conditionalFormatting sqref="C367">
    <cfRule type="expression" dxfId="21" priority="54">
      <formula>$A367=0</formula>
    </cfRule>
    <cfRule type="expression" dxfId="20" priority="55">
      <formula>$A367=2</formula>
    </cfRule>
  </conditionalFormatting>
  <conditionalFormatting sqref="C66:C83">
    <cfRule type="expression" dxfId="19" priority="46">
      <formula>$A66=0</formula>
    </cfRule>
    <cfRule type="expression" dxfId="18" priority="47">
      <formula>$A66=2</formula>
    </cfRule>
  </conditionalFormatting>
  <conditionalFormatting sqref="A4:A367">
    <cfRule type="iconSet" priority="45">
      <iconSet iconSet="3TrafficLights2">
        <cfvo type="percent" val="0"/>
        <cfvo type="num" val="1"/>
        <cfvo type="num" val="2"/>
      </iconSet>
    </cfRule>
  </conditionalFormatting>
  <conditionalFormatting sqref="C25:C120">
    <cfRule type="expression" dxfId="17" priority="35">
      <formula>$A25=0</formula>
    </cfRule>
    <cfRule type="expression" dxfId="16" priority="36">
      <formula>$A25=2</formula>
    </cfRule>
  </conditionalFormatting>
  <conditionalFormatting sqref="C25:C120">
    <cfRule type="expression" dxfId="15" priority="33">
      <formula>$A25=0</formula>
    </cfRule>
    <cfRule type="expression" dxfId="14" priority="34">
      <formula>$A25=2</formula>
    </cfRule>
  </conditionalFormatting>
  <conditionalFormatting sqref="C121:C123">
    <cfRule type="expression" dxfId="13" priority="31">
      <formula>$A121=0</formula>
    </cfRule>
    <cfRule type="expression" dxfId="12" priority="32">
      <formula>$A121=2</formula>
    </cfRule>
  </conditionalFormatting>
  <conditionalFormatting sqref="C124:C184">
    <cfRule type="expression" dxfId="11" priority="29">
      <formula>$A124=0</formula>
    </cfRule>
    <cfRule type="expression" dxfId="10" priority="30">
      <formula>$A124=2</formula>
    </cfRule>
  </conditionalFormatting>
  <conditionalFormatting sqref="Q127:Q184">
    <cfRule type="expression" dxfId="9" priority="27">
      <formula>$A127=0</formula>
    </cfRule>
    <cfRule type="expression" dxfId="8" priority="28">
      <formula>$A127=2</formula>
    </cfRule>
  </conditionalFormatting>
  <conditionalFormatting sqref="Q171:Q172 Q132 Q134 Q127">
    <cfRule type="expression" dxfId="7" priority="25">
      <formula>$A127=0</formula>
    </cfRule>
    <cfRule type="expression" dxfId="6" priority="26">
      <formula>$A127=2</formula>
    </cfRule>
  </conditionalFormatting>
  <conditionalFormatting sqref="A371:A373">
    <cfRule type="iconSet" priority="24">
      <iconSet iconSet="3TrafficLights2">
        <cfvo type="percent" val="0"/>
        <cfvo type="num" val="1"/>
        <cfvo type="num" val="2"/>
      </iconSet>
    </cfRule>
  </conditionalFormatting>
  <conditionalFormatting sqref="B126:B130 B108:B124 B96:B105 B81:B83 B74:B77 B72 B66:B70 B53:B57 B51 B47 B42:B44 B38:B39 B28:B29 B23 B19 B14 B6:B9 B87:B92">
    <cfRule type="expression" dxfId="5" priority="5">
      <formula>$L6="NEW"</formula>
    </cfRule>
    <cfRule type="expression" dxfId="4" priority="6">
      <formula>$L6="to be issued"</formula>
    </cfRule>
  </conditionalFormatting>
  <conditionalFormatting sqref="C371">
    <cfRule type="expression" dxfId="3" priority="3">
      <formula>$L371="NEW"</formula>
    </cfRule>
    <cfRule type="expression" dxfId="2" priority="4">
      <formula>$L371="to be issued"</formula>
    </cfRule>
  </conditionalFormatting>
  <conditionalFormatting sqref="L5:L373">
    <cfRule type="expression" dxfId="1" priority="1">
      <formula>$A5=0</formula>
    </cfRule>
    <cfRule type="expression" dxfId="0" priority="2">
      <formula>$A5=2</formula>
    </cfRule>
  </conditionalFormatting>
  <dataValidations count="2">
    <dataValidation type="list" allowBlank="1" showInputMessage="1" showErrorMessage="1" sqref="M372:M373 M112:M113 M118 M121:M367 M3:M109" xr:uid="{CFCA57F1-219E-4B7B-9935-B6954BCDA20A}">
      <formula1>"CCA, CCA-EMC, CCA-ENEC, ENEC"</formula1>
    </dataValidation>
    <dataValidation type="list" allowBlank="1" showInputMessage="1" showErrorMessage="1" sqref="L89" xr:uid="{F5B2E1E5-05AB-4E79-9F82-F832A68D1DE8}">
      <formula1>"REPLACED BY CTL,IN FORCE, ADOPTED BY OSM/IN, REPLACED, CANCELLED, WITHDRAWN BY CTL, PROVISIONAL, NOT ADOPTED BY OSM/IN, ENEC"</formula1>
    </dataValidation>
  </dataValidations>
  <hyperlinks>
    <hyperlink ref="C31" r:id="rId1" xr:uid="{8FC8E487-EB15-4F85-9081-9CA1F6CD0123}"/>
    <hyperlink ref="C175" r:id="rId2" xr:uid="{06E45584-ED1F-400C-BC6B-845F7727CF8B}"/>
    <hyperlink ref="D249" r:id="rId3" xr:uid="{EB7AFA7C-D55F-4984-B50E-CFFEFEC17380}"/>
    <hyperlink ref="D250" r:id="rId4" xr:uid="{5C8A43BE-0E1E-4CFF-AC80-1095D500915B}"/>
  </hyperlinks>
  <printOptions horizontalCentered="1"/>
  <pageMargins left="0.25" right="0.25" top="0.75" bottom="0.75" header="0.3" footer="0.3"/>
  <pageSetup paperSize="8" scale="81" fitToHeight="0" orientation="landscape" r:id="rId5"/>
  <headerFooter alignWithMargins="0">
    <oddHeader>&amp;F</oddHeader>
    <oddFooter>Prepared by Silvio PIRAS &amp;D&amp;RPage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B75098-6E0C-4008-91C6-94058F186583}">
          <x14:formula1>
            <xm:f>LEGEND!$E$4:$E$6</xm:f>
          </x14:formula1>
          <xm:sqref>B78:B80 B73 B84:B86 B93:B95 B106 B3:B5 B10:B13 B15:B18 B20:B22 B24:B27 B30:B37 B40:B41 B45:B46 B48:B50 B52 B58:B65 B71 B125 B131:B367 B372:B373</xm:sqref>
        </x14:dataValidation>
        <x14:dataValidation type="list" allowBlank="1" showInputMessage="1" showErrorMessage="1" xr:uid="{9F51143C-4CEC-4CA5-A578-A517C0FEB545}">
          <x14:formula1>
            <xm:f>LEGEND!$B$3:$B$11</xm:f>
          </x14:formula1>
          <xm:sqref>L3:L88 L372:L373 L90:L367</xm:sqref>
        </x14:dataValidation>
        <x14:dataValidation type="list" allowBlank="1" showInputMessage="1" showErrorMessage="1" xr:uid="{B9C7C551-46BC-4468-8B22-715AE93F291A}">
          <x14:formula1>
            <xm:f>LEGEND!$E$8:$E$16</xm:f>
          </x14:formula1>
          <xm:sqref>H372:H373 H3:H367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58B0-DAB9-48D9-9A3B-004C35C61A8C}">
  <dimension ref="B1:F16"/>
  <sheetViews>
    <sheetView workbookViewId="0">
      <selection activeCell="F16" sqref="F16"/>
    </sheetView>
  </sheetViews>
  <sheetFormatPr defaultRowHeight="12.75" x14ac:dyDescent="0.2"/>
  <cols>
    <col min="1" max="1" width="2" bestFit="1" customWidth="1"/>
    <col min="2" max="2" width="37.7109375" customWidth="1"/>
    <col min="3" max="3" width="2" bestFit="1" customWidth="1"/>
    <col min="4" max="4" width="2" customWidth="1"/>
    <col min="5" max="5" width="11.85546875" bestFit="1" customWidth="1"/>
    <col min="6" max="6" width="14.28515625" bestFit="1" customWidth="1"/>
  </cols>
  <sheetData>
    <row r="1" spans="2:6" ht="13.5" thickBot="1" x14ac:dyDescent="0.25">
      <c r="B1" s="43" t="s">
        <v>10</v>
      </c>
      <c r="F1" s="51" t="s">
        <v>462</v>
      </c>
    </row>
    <row r="2" spans="2:6" ht="13.5" thickBot="1" x14ac:dyDescent="0.25"/>
    <row r="3" spans="2:6" ht="13.5" thickBot="1" x14ac:dyDescent="0.25">
      <c r="B3" s="10" t="s">
        <v>22</v>
      </c>
      <c r="C3">
        <v>2</v>
      </c>
      <c r="F3" s="47" t="s">
        <v>463</v>
      </c>
    </row>
    <row r="4" spans="2:6" ht="13.5" thickBot="1" x14ac:dyDescent="0.25">
      <c r="B4" s="10" t="s">
        <v>557</v>
      </c>
      <c r="C4">
        <v>2</v>
      </c>
      <c r="E4" s="10" t="s">
        <v>15</v>
      </c>
      <c r="F4" s="1"/>
    </row>
    <row r="5" spans="2:6" ht="13.5" thickBot="1" x14ac:dyDescent="0.25">
      <c r="B5" s="10" t="s">
        <v>469</v>
      </c>
      <c r="C5">
        <v>2</v>
      </c>
      <c r="E5" s="10" t="s">
        <v>559</v>
      </c>
      <c r="F5" s="48" t="s">
        <v>464</v>
      </c>
    </row>
    <row r="6" spans="2:6" ht="13.5" thickBot="1" x14ac:dyDescent="0.25">
      <c r="B6" s="10" t="s">
        <v>558</v>
      </c>
      <c r="C6">
        <v>1</v>
      </c>
      <c r="E6" s="10" t="s">
        <v>560</v>
      </c>
      <c r="F6" s="1"/>
    </row>
    <row r="7" spans="2:6" ht="13.5" thickBot="1" x14ac:dyDescent="0.25">
      <c r="B7" s="10" t="s">
        <v>72</v>
      </c>
      <c r="C7">
        <v>1</v>
      </c>
      <c r="F7" s="49" t="s">
        <v>467</v>
      </c>
    </row>
    <row r="8" spans="2:6" ht="13.5" thickBot="1" x14ac:dyDescent="0.25">
      <c r="B8" s="10" t="s">
        <v>465</v>
      </c>
      <c r="C8">
        <v>0</v>
      </c>
      <c r="E8" s="71" t="s">
        <v>19</v>
      </c>
      <c r="F8" s="1"/>
    </row>
    <row r="9" spans="2:6" ht="13.5" thickBot="1" x14ac:dyDescent="0.25">
      <c r="B9" s="10" t="s">
        <v>466</v>
      </c>
      <c r="C9">
        <v>0</v>
      </c>
      <c r="E9" s="71" t="s">
        <v>29</v>
      </c>
      <c r="F9" s="50" t="s">
        <v>468</v>
      </c>
    </row>
    <row r="10" spans="2:6" x14ac:dyDescent="0.2">
      <c r="B10" s="10" t="s">
        <v>143</v>
      </c>
      <c r="C10">
        <v>0</v>
      </c>
      <c r="E10" s="10" t="s">
        <v>223</v>
      </c>
    </row>
    <row r="11" spans="2:6" x14ac:dyDescent="0.2">
      <c r="B11" s="10" t="s">
        <v>561</v>
      </c>
      <c r="C11">
        <v>0</v>
      </c>
      <c r="E11" s="71" t="s">
        <v>568</v>
      </c>
    </row>
    <row r="12" spans="2:6" x14ac:dyDescent="0.2">
      <c r="E12" s="71" t="s">
        <v>70</v>
      </c>
    </row>
    <row r="13" spans="2:6" x14ac:dyDescent="0.2">
      <c r="E13" s="71" t="s">
        <v>429</v>
      </c>
    </row>
    <row r="14" spans="2:6" x14ac:dyDescent="0.2">
      <c r="E14" s="71" t="s">
        <v>17</v>
      </c>
    </row>
    <row r="15" spans="2:6" x14ac:dyDescent="0.2">
      <c r="E15" s="71" t="s">
        <v>569</v>
      </c>
    </row>
    <row r="16" spans="2:6" x14ac:dyDescent="0.2">
      <c r="B16" s="1" t="s">
        <v>470</v>
      </c>
      <c r="E16" s="71" t="s">
        <v>570</v>
      </c>
      <c r="F16" s="78">
        <v>45099</v>
      </c>
    </row>
  </sheetData>
  <sortState xmlns:xlrd2="http://schemas.microsoft.com/office/spreadsheetml/2017/richdata2" ref="E8:E13">
    <sortCondition ref="E8:E1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activeCell="E61" sqref="E61"/>
    </sheetView>
  </sheetViews>
  <sheetFormatPr defaultRowHeight="12.75" x14ac:dyDescent="0.2"/>
  <cols>
    <col min="1" max="1" width="18.5703125" style="7" bestFit="1" customWidth="1"/>
    <col min="2" max="2" width="19.85546875" style="7" bestFit="1" customWidth="1"/>
    <col min="3" max="3" width="14.28515625" style="7" bestFit="1" customWidth="1"/>
    <col min="4" max="4" width="14.28515625" style="32" bestFit="1" customWidth="1"/>
    <col min="5" max="5" width="12" style="7" bestFit="1" customWidth="1"/>
    <col min="6" max="6" width="11.5703125" style="7" bestFit="1" customWidth="1"/>
  </cols>
  <sheetData>
    <row r="1" spans="1:6" ht="15.75" customHeight="1" x14ac:dyDescent="0.2">
      <c r="A1" s="41" t="s">
        <v>471</v>
      </c>
      <c r="B1" s="41" t="s">
        <v>472</v>
      </c>
      <c r="C1" s="41" t="s">
        <v>473</v>
      </c>
      <c r="D1" s="41" t="s">
        <v>474</v>
      </c>
      <c r="E1" s="41" t="s">
        <v>475</v>
      </c>
      <c r="F1" s="41" t="s">
        <v>476</v>
      </c>
    </row>
    <row r="2" spans="1:6" ht="12.75" customHeight="1" x14ac:dyDescent="0.2">
      <c r="A2" s="35">
        <v>1</v>
      </c>
      <c r="B2" s="34" t="s">
        <v>477</v>
      </c>
      <c r="C2" s="34" t="s">
        <v>478</v>
      </c>
      <c r="D2" s="34" t="s">
        <v>479</v>
      </c>
      <c r="E2" s="35" t="s">
        <v>480</v>
      </c>
      <c r="F2" s="35">
        <v>1991</v>
      </c>
    </row>
    <row r="3" spans="1:6" ht="12.75" customHeight="1" x14ac:dyDescent="0.2">
      <c r="A3" s="35">
        <v>2</v>
      </c>
      <c r="B3" s="34" t="s">
        <v>481</v>
      </c>
      <c r="C3" s="34" t="s">
        <v>482</v>
      </c>
      <c r="D3" s="34" t="s">
        <v>483</v>
      </c>
      <c r="E3" s="35" t="s">
        <v>484</v>
      </c>
      <c r="F3" s="35">
        <v>1992</v>
      </c>
    </row>
    <row r="4" spans="1:6" ht="12.75" customHeight="1" x14ac:dyDescent="0.2">
      <c r="A4" s="35">
        <v>3</v>
      </c>
      <c r="B4" s="34" t="s">
        <v>485</v>
      </c>
      <c r="C4" s="34" t="s">
        <v>486</v>
      </c>
      <c r="D4" s="34" t="s">
        <v>487</v>
      </c>
      <c r="E4" s="35" t="s">
        <v>484</v>
      </c>
      <c r="F4" s="35">
        <v>1993</v>
      </c>
    </row>
    <row r="5" spans="1:6" ht="12.75" customHeight="1" x14ac:dyDescent="0.2">
      <c r="A5" s="35">
        <v>4</v>
      </c>
      <c r="B5" s="34" t="s">
        <v>488</v>
      </c>
      <c r="C5" s="34" t="s">
        <v>489</v>
      </c>
      <c r="D5" s="34" t="s">
        <v>490</v>
      </c>
      <c r="E5" s="35" t="s">
        <v>491</v>
      </c>
      <c r="F5" s="35">
        <v>1994</v>
      </c>
    </row>
    <row r="6" spans="1:6" ht="12.75" customHeight="1" x14ac:dyDescent="0.2">
      <c r="A6" s="35">
        <v>5</v>
      </c>
      <c r="B6" s="34" t="s">
        <v>492</v>
      </c>
      <c r="C6" s="34" t="s">
        <v>493</v>
      </c>
      <c r="D6" s="34" t="s">
        <v>494</v>
      </c>
      <c r="E6" s="35" t="s">
        <v>491</v>
      </c>
      <c r="F6" s="35">
        <v>1995</v>
      </c>
    </row>
    <row r="7" spans="1:6" ht="12.75" customHeight="1" x14ac:dyDescent="0.2">
      <c r="A7" s="35">
        <v>6</v>
      </c>
      <c r="B7" s="34" t="s">
        <v>495</v>
      </c>
      <c r="C7" s="34" t="s">
        <v>496</v>
      </c>
      <c r="D7" s="34" t="s">
        <v>497</v>
      </c>
      <c r="E7" s="35" t="s">
        <v>491</v>
      </c>
      <c r="F7" s="35">
        <v>1996</v>
      </c>
    </row>
    <row r="8" spans="1:6" ht="12.75" customHeight="1" x14ac:dyDescent="0.2">
      <c r="A8" s="35">
        <v>7</v>
      </c>
      <c r="B8" s="34" t="s">
        <v>498</v>
      </c>
      <c r="C8" s="34" t="s">
        <v>499</v>
      </c>
      <c r="D8" s="34" t="s">
        <v>500</v>
      </c>
      <c r="E8" s="35" t="s">
        <v>484</v>
      </c>
      <c r="F8" s="35">
        <v>1997</v>
      </c>
    </row>
    <row r="9" spans="1:6" ht="12.75" customHeight="1" x14ac:dyDescent="0.2">
      <c r="A9" s="35">
        <v>8</v>
      </c>
      <c r="B9" s="34" t="s">
        <v>501</v>
      </c>
      <c r="C9" s="34" t="s">
        <v>502</v>
      </c>
      <c r="D9" s="34" t="s">
        <v>503</v>
      </c>
      <c r="E9" s="35" t="s">
        <v>491</v>
      </c>
      <c r="F9" s="35">
        <v>1998</v>
      </c>
    </row>
    <row r="10" spans="1:6" ht="12.75" customHeight="1" x14ac:dyDescent="0.2">
      <c r="A10" s="35">
        <v>9</v>
      </c>
      <c r="B10" s="34" t="s">
        <v>504</v>
      </c>
      <c r="C10" s="34" t="s">
        <v>505</v>
      </c>
      <c r="D10" s="34" t="s">
        <v>506</v>
      </c>
      <c r="E10" s="35" t="s">
        <v>491</v>
      </c>
      <c r="F10" s="35">
        <v>1999</v>
      </c>
    </row>
    <row r="11" spans="1:6" ht="12.75" customHeight="1" x14ac:dyDescent="0.2">
      <c r="A11" s="35">
        <v>10</v>
      </c>
      <c r="B11" s="34" t="s">
        <v>507</v>
      </c>
      <c r="C11" s="34" t="s">
        <v>508</v>
      </c>
      <c r="D11" s="34" t="s">
        <v>509</v>
      </c>
      <c r="E11" s="35" t="s">
        <v>491</v>
      </c>
      <c r="F11" s="35">
        <v>2000</v>
      </c>
    </row>
    <row r="12" spans="1:6" ht="12.75" customHeight="1" x14ac:dyDescent="0.2">
      <c r="A12" s="35">
        <v>11</v>
      </c>
      <c r="B12" s="34" t="s">
        <v>510</v>
      </c>
      <c r="C12" s="34" t="s">
        <v>511</v>
      </c>
      <c r="D12" s="34" t="s">
        <v>512</v>
      </c>
      <c r="E12" s="35" t="s">
        <v>491</v>
      </c>
      <c r="F12" s="35">
        <v>2001</v>
      </c>
    </row>
    <row r="13" spans="1:6" ht="12.75" customHeight="1" x14ac:dyDescent="0.2">
      <c r="A13" s="35">
        <v>12</v>
      </c>
      <c r="B13" s="34" t="s">
        <v>513</v>
      </c>
      <c r="C13" s="34" t="s">
        <v>514</v>
      </c>
      <c r="D13" s="34" t="s">
        <v>515</v>
      </c>
      <c r="E13" s="35" t="s">
        <v>484</v>
      </c>
      <c r="F13" s="35">
        <v>2002</v>
      </c>
    </row>
    <row r="14" spans="1:6" ht="12.75" customHeight="1" x14ac:dyDescent="0.2">
      <c r="A14" s="35">
        <v>13</v>
      </c>
      <c r="B14" s="34" t="s">
        <v>516</v>
      </c>
      <c r="C14" s="34" t="s">
        <v>517</v>
      </c>
      <c r="D14" s="34" t="s">
        <v>518</v>
      </c>
      <c r="E14" s="35" t="s">
        <v>484</v>
      </c>
      <c r="F14" s="35">
        <v>2003</v>
      </c>
    </row>
    <row r="15" spans="1:6" ht="12.75" customHeight="1" x14ac:dyDescent="0.2">
      <c r="A15" s="35">
        <v>14</v>
      </c>
      <c r="B15" s="34" t="s">
        <v>519</v>
      </c>
      <c r="C15" s="34" t="s">
        <v>520</v>
      </c>
      <c r="D15" s="34" t="s">
        <v>521</v>
      </c>
      <c r="E15" s="35" t="s">
        <v>484</v>
      </c>
      <c r="F15" s="35">
        <v>2004</v>
      </c>
    </row>
    <row r="16" spans="1:6" ht="12.75" customHeight="1" x14ac:dyDescent="0.2">
      <c r="A16" s="35">
        <v>15</v>
      </c>
      <c r="B16" s="34" t="s">
        <v>522</v>
      </c>
      <c r="C16" s="34" t="s">
        <v>523</v>
      </c>
      <c r="D16" s="34" t="s">
        <v>524</v>
      </c>
      <c r="E16" s="35" t="s">
        <v>484</v>
      </c>
      <c r="F16" s="35">
        <v>2005</v>
      </c>
    </row>
    <row r="17" spans="1:6" ht="12.75" customHeight="1" x14ac:dyDescent="0.2">
      <c r="A17" s="35">
        <v>16</v>
      </c>
      <c r="B17" s="34" t="s">
        <v>525</v>
      </c>
      <c r="C17" s="34" t="s">
        <v>526</v>
      </c>
      <c r="D17" s="34" t="s">
        <v>527</v>
      </c>
      <c r="E17" s="35" t="s">
        <v>484</v>
      </c>
      <c r="F17" s="35">
        <v>2006</v>
      </c>
    </row>
    <row r="18" spans="1:6" ht="12.75" customHeight="1" x14ac:dyDescent="0.2">
      <c r="A18" s="35">
        <v>17</v>
      </c>
      <c r="B18" s="34" t="s">
        <v>528</v>
      </c>
      <c r="C18" s="34" t="s">
        <v>529</v>
      </c>
      <c r="D18" s="34" t="s">
        <v>530</v>
      </c>
      <c r="E18" s="35" t="s">
        <v>491</v>
      </c>
      <c r="F18" s="35">
        <v>2007</v>
      </c>
    </row>
    <row r="19" spans="1:6" ht="12.75" customHeight="1" x14ac:dyDescent="0.2">
      <c r="A19" s="35">
        <v>18</v>
      </c>
      <c r="B19" s="34" t="s">
        <v>531</v>
      </c>
      <c r="C19" s="34" t="s">
        <v>532</v>
      </c>
      <c r="D19" s="34" t="s">
        <v>533</v>
      </c>
      <c r="E19" s="35" t="s">
        <v>484</v>
      </c>
      <c r="F19" s="35">
        <v>2008</v>
      </c>
    </row>
    <row r="20" spans="1:6" ht="12.75" customHeight="1" x14ac:dyDescent="0.2">
      <c r="A20" s="35">
        <v>19</v>
      </c>
      <c r="B20" s="34" t="s">
        <v>534</v>
      </c>
      <c r="C20" s="34" t="s">
        <v>535</v>
      </c>
      <c r="D20" s="34" t="s">
        <v>536</v>
      </c>
      <c r="E20" s="35" t="s">
        <v>491</v>
      </c>
      <c r="F20" s="35">
        <v>2009</v>
      </c>
    </row>
    <row r="21" spans="1:6" ht="12.75" customHeight="1" x14ac:dyDescent="0.2">
      <c r="A21" s="35">
        <v>20</v>
      </c>
      <c r="B21" s="34" t="s">
        <v>477</v>
      </c>
      <c r="C21" s="34" t="s">
        <v>478</v>
      </c>
      <c r="D21" s="34" t="s">
        <v>537</v>
      </c>
      <c r="E21" s="35" t="s">
        <v>484</v>
      </c>
      <c r="F21" s="35">
        <v>2010</v>
      </c>
    </row>
    <row r="22" spans="1:6" ht="12.75" customHeight="1" x14ac:dyDescent="0.2">
      <c r="A22" s="35">
        <v>21</v>
      </c>
      <c r="B22" s="34" t="s">
        <v>481</v>
      </c>
      <c r="C22" s="34" t="s">
        <v>482</v>
      </c>
      <c r="D22" s="34" t="s">
        <v>483</v>
      </c>
      <c r="E22" s="35" t="s">
        <v>484</v>
      </c>
      <c r="F22" s="35">
        <v>2011</v>
      </c>
    </row>
    <row r="23" spans="1:6" ht="12.75" customHeight="1" x14ac:dyDescent="0.2">
      <c r="A23" s="35">
        <v>22</v>
      </c>
      <c r="B23" s="34" t="s">
        <v>538</v>
      </c>
      <c r="C23" s="34" t="s">
        <v>486</v>
      </c>
      <c r="D23" s="34" t="s">
        <v>487</v>
      </c>
      <c r="E23" s="35" t="s">
        <v>484</v>
      </c>
      <c r="F23" s="35">
        <v>2012</v>
      </c>
    </row>
    <row r="24" spans="1:6" ht="12.75" customHeight="1" x14ac:dyDescent="0.2">
      <c r="A24" s="35">
        <v>23</v>
      </c>
      <c r="B24" s="34" t="s">
        <v>539</v>
      </c>
      <c r="C24" s="34" t="s">
        <v>493</v>
      </c>
      <c r="D24" s="34" t="s">
        <v>540</v>
      </c>
      <c r="E24" s="35" t="s">
        <v>491</v>
      </c>
      <c r="F24" s="35">
        <v>2013</v>
      </c>
    </row>
    <row r="25" spans="1:6" ht="12.75" customHeight="1" x14ac:dyDescent="0.2">
      <c r="A25" s="35">
        <v>24</v>
      </c>
      <c r="B25" s="34" t="s">
        <v>488</v>
      </c>
      <c r="C25" s="34" t="s">
        <v>489</v>
      </c>
      <c r="D25" s="34" t="s">
        <v>541</v>
      </c>
      <c r="E25" s="35" t="s">
        <v>491</v>
      </c>
      <c r="F25" s="35">
        <v>2014</v>
      </c>
    </row>
    <row r="26" spans="1:6" ht="12.75" customHeight="1" x14ac:dyDescent="0.2">
      <c r="A26" s="35">
        <v>25</v>
      </c>
      <c r="B26" s="34" t="s">
        <v>542</v>
      </c>
      <c r="C26" s="34" t="s">
        <v>496</v>
      </c>
      <c r="D26" s="34" t="s">
        <v>497</v>
      </c>
      <c r="E26" s="35" t="s">
        <v>484</v>
      </c>
      <c r="F26" s="35">
        <v>2015</v>
      </c>
    </row>
    <row r="27" spans="1:6" ht="12.75" customHeight="1" x14ac:dyDescent="0.2">
      <c r="A27" s="35">
        <v>26</v>
      </c>
      <c r="B27" s="36" t="s">
        <v>543</v>
      </c>
      <c r="C27" s="34" t="s">
        <v>478</v>
      </c>
      <c r="D27" s="34" t="s">
        <v>544</v>
      </c>
      <c r="E27" s="35" t="s">
        <v>484</v>
      </c>
      <c r="F27" s="35">
        <v>2016</v>
      </c>
    </row>
    <row r="28" spans="1:6" ht="12.75" customHeight="1" x14ac:dyDescent="0.2">
      <c r="A28" s="35">
        <v>27</v>
      </c>
      <c r="B28" s="34" t="s">
        <v>545</v>
      </c>
      <c r="C28" s="34" t="s">
        <v>502</v>
      </c>
      <c r="D28" s="34" t="s">
        <v>503</v>
      </c>
      <c r="E28" s="35" t="s">
        <v>484</v>
      </c>
      <c r="F28" s="35">
        <v>2017</v>
      </c>
    </row>
    <row r="29" spans="1:6" ht="12.75" customHeight="1" x14ac:dyDescent="0.2">
      <c r="A29" s="35">
        <v>28</v>
      </c>
      <c r="B29" s="34" t="s">
        <v>504</v>
      </c>
      <c r="C29" s="34" t="s">
        <v>505</v>
      </c>
      <c r="D29" s="34" t="s">
        <v>506</v>
      </c>
      <c r="E29" s="35" t="s">
        <v>484</v>
      </c>
      <c r="F29" s="35">
        <v>2018</v>
      </c>
    </row>
    <row r="30" spans="1:6" ht="12.75" customHeight="1" x14ac:dyDescent="0.2">
      <c r="A30" s="35">
        <v>29</v>
      </c>
      <c r="B30" s="34" t="s">
        <v>507</v>
      </c>
      <c r="C30" s="34" t="s">
        <v>508</v>
      </c>
      <c r="D30" s="34" t="s">
        <v>546</v>
      </c>
      <c r="E30" s="35" t="s">
        <v>547</v>
      </c>
      <c r="F30" s="35">
        <v>2019</v>
      </c>
    </row>
    <row r="31" spans="1:6" ht="12.75" customHeight="1" x14ac:dyDescent="0.2">
      <c r="A31" s="35">
        <v>30</v>
      </c>
      <c r="B31" s="34" t="s">
        <v>548</v>
      </c>
      <c r="C31" s="34" t="s">
        <v>549</v>
      </c>
      <c r="D31" s="34" t="s">
        <v>549</v>
      </c>
      <c r="E31" s="35" t="s">
        <v>550</v>
      </c>
      <c r="F31" s="35">
        <v>2020</v>
      </c>
    </row>
    <row r="32" spans="1:6" ht="12.75" customHeight="1" x14ac:dyDescent="0.2">
      <c r="A32" s="35">
        <v>31</v>
      </c>
      <c r="B32" s="34" t="s">
        <v>548</v>
      </c>
      <c r="C32" s="34" t="s">
        <v>549</v>
      </c>
      <c r="D32" s="34" t="s">
        <v>549</v>
      </c>
      <c r="E32" s="35" t="s">
        <v>484</v>
      </c>
      <c r="F32" s="35">
        <v>2021</v>
      </c>
    </row>
    <row r="33" spans="1:6" ht="12.75" customHeight="1" x14ac:dyDescent="0.2">
      <c r="A33" s="35">
        <v>32</v>
      </c>
      <c r="B33" s="34" t="s">
        <v>551</v>
      </c>
      <c r="C33" s="34" t="s">
        <v>552</v>
      </c>
      <c r="D33" s="34" t="s">
        <v>512</v>
      </c>
      <c r="E33" s="35" t="s">
        <v>484</v>
      </c>
      <c r="F33" s="35">
        <v>2022</v>
      </c>
    </row>
    <row r="34" spans="1:6" ht="12.75" customHeight="1" x14ac:dyDescent="0.2">
      <c r="A34" s="35">
        <v>33</v>
      </c>
      <c r="B34" s="34" t="s">
        <v>519</v>
      </c>
      <c r="C34" s="34" t="s">
        <v>520</v>
      </c>
      <c r="D34" s="34" t="s">
        <v>521</v>
      </c>
      <c r="E34" s="35" t="s">
        <v>491</v>
      </c>
      <c r="F34" s="35">
        <v>2023</v>
      </c>
    </row>
    <row r="35" spans="1:6" ht="12.75" customHeight="1" x14ac:dyDescent="0.2">
      <c r="A35" s="79">
        <v>34</v>
      </c>
      <c r="B35" s="80" t="s">
        <v>522</v>
      </c>
      <c r="C35" s="80" t="s">
        <v>523</v>
      </c>
      <c r="D35" s="80"/>
      <c r="E35" s="81" t="s">
        <v>491</v>
      </c>
      <c r="F35" s="81">
        <v>2024</v>
      </c>
    </row>
    <row r="36" spans="1:6" x14ac:dyDescent="0.2">
      <c r="A36" s="82">
        <v>35</v>
      </c>
      <c r="B36" s="83" t="s">
        <v>525</v>
      </c>
      <c r="C36" s="83" t="s">
        <v>526</v>
      </c>
      <c r="D36" s="83"/>
      <c r="E36" s="84" t="s">
        <v>491</v>
      </c>
      <c r="F36" s="84">
        <v>2025</v>
      </c>
    </row>
    <row r="37" spans="1:6" x14ac:dyDescent="0.2">
      <c r="A37" s="39">
        <v>36</v>
      </c>
      <c r="B37" s="37" t="s">
        <v>528</v>
      </c>
      <c r="C37" s="37" t="s">
        <v>529</v>
      </c>
      <c r="D37" s="37"/>
      <c r="E37" s="38"/>
      <c r="F37" s="38">
        <v>2026</v>
      </c>
    </row>
    <row r="38" spans="1:6" x14ac:dyDescent="0.2">
      <c r="A38" s="19">
        <v>37</v>
      </c>
      <c r="B38" s="37" t="s">
        <v>531</v>
      </c>
      <c r="C38" s="37" t="s">
        <v>532</v>
      </c>
      <c r="D38" s="37"/>
      <c r="E38" s="38"/>
      <c r="F38" s="38">
        <v>2027</v>
      </c>
    </row>
    <row r="39" spans="1:6" x14ac:dyDescent="0.2">
      <c r="A39" s="33">
        <v>38</v>
      </c>
      <c r="B39" s="37" t="s">
        <v>534</v>
      </c>
      <c r="C39" s="37" t="s">
        <v>535</v>
      </c>
      <c r="D39" s="37"/>
      <c r="E39" s="38"/>
      <c r="F39" s="38">
        <v>2028</v>
      </c>
    </row>
    <row r="40" spans="1:6" x14ac:dyDescent="0.2">
      <c r="A40" s="19">
        <v>39</v>
      </c>
      <c r="B40" s="40" t="s">
        <v>553</v>
      </c>
      <c r="C40" s="37" t="s">
        <v>554</v>
      </c>
      <c r="D40" s="37"/>
      <c r="E40" s="38"/>
      <c r="F40" s="38">
        <v>2029</v>
      </c>
    </row>
    <row r="41" spans="1:6" x14ac:dyDescent="0.2">
      <c r="A41" s="19">
        <v>40</v>
      </c>
      <c r="B41" s="40" t="s">
        <v>555</v>
      </c>
      <c r="C41" s="37" t="s">
        <v>517</v>
      </c>
      <c r="D41" s="37"/>
      <c r="E41" s="38"/>
      <c r="F41" s="38">
        <v>2030</v>
      </c>
    </row>
  </sheetData>
  <autoFilter ref="A1:F1" xr:uid="{AD0F9BFB-72C0-49E5-87ED-DF1AE0E944D5}"/>
  <sortState xmlns:xlrd2="http://schemas.microsoft.com/office/spreadsheetml/2017/richdata2" ref="A2:F53">
    <sortCondition ref="A2:A53"/>
  </sortState>
  <phoneticPr fontId="5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3269713775E49A41566640C6A7FB2" ma:contentTypeVersion="14" ma:contentTypeDescription="Create a new document." ma:contentTypeScope="" ma:versionID="98dc510709c792038256121e8e3f802c">
  <xsd:schema xmlns:xsd="http://www.w3.org/2001/XMLSchema" xmlns:xs="http://www.w3.org/2001/XMLSchema" xmlns:p="http://schemas.microsoft.com/office/2006/metadata/properties" xmlns:ns3="ce41ad1f-1531-4f7f-a305-9e6a4c0ed09d" xmlns:ns4="eb194f01-834d-4b18-9b00-0b2cfd2e2ef0" targetNamespace="http://schemas.microsoft.com/office/2006/metadata/properties" ma:root="true" ma:fieldsID="0e51f2e91af022ad76c5a2d31656d939" ns3:_="" ns4:_="">
    <xsd:import namespace="ce41ad1f-1531-4f7f-a305-9e6a4c0ed09d"/>
    <xsd:import namespace="eb194f01-834d-4b18-9b00-0b2cfd2e2e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1ad1f-1531-4f7f-a305-9e6a4c0ed0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94f01-834d-4b18-9b00-0b2cfd2e2e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35B7DF-533B-4084-8BBA-FDD3DB392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41ad1f-1531-4f7f-a305-9e6a4c0ed09d"/>
    <ds:schemaRef ds:uri="eb194f01-834d-4b18-9b00-0b2cfd2e2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03768-6A13-4030-AAA7-CFF0710A4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9F27A-DEE3-4E7B-830C-13F1CF1E63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DSH OSM-IN CTL INF</vt:lpstr>
      <vt:lpstr>LEGEND</vt:lpstr>
      <vt:lpstr>Survey of OSM-IN meetings</vt:lpstr>
      <vt:lpstr>'DSH OSM-IN CTL INF'!Print_Area</vt:lpstr>
      <vt:lpstr>'DSH OSM-IN CTL INF'!Print_Titles</vt:lpstr>
    </vt:vector>
  </TitlesOfParts>
  <Manager/>
  <Company>IMQ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Decision Sheets OSM-IN CTL IS 2014-05-04</dc:title>
  <dc:subject/>
  <dc:creator>Silvio PIRAS</dc:creator>
  <cp:keywords/>
  <dc:description>Replaces "Index_Decision Sheets_OSM-IN_CTL_IS_2014-01-31.xls"</dc:description>
  <cp:lastModifiedBy>Piras, Silvio (Brussels)</cp:lastModifiedBy>
  <cp:revision/>
  <cp:lastPrinted>2024-05-07T08:32:18Z</cp:lastPrinted>
  <dcterms:created xsi:type="dcterms:W3CDTF">2003-02-07T16:15:12Z</dcterms:created>
  <dcterms:modified xsi:type="dcterms:W3CDTF">2024-05-14T11:40:10Z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  <property fmtid="{D5CDD505-2E9C-101B-9397-08002B2CF9AE}" pid="3" name="ContentTypeId">
    <vt:lpwstr>0x0101004293269713775E49A41566640C6A7FB2</vt:lpwstr>
  </property>
</Properties>
</file>